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75" windowWidth="17175" windowHeight="9225"/>
  </bookViews>
  <sheets>
    <sheet name="TOTALE" sheetId="1" r:id="rId1"/>
  </sheets>
  <definedNames>
    <definedName name="_xlnm._FilterDatabase" localSheetId="0" hidden="1">TOTALE!$A$4:$H$285</definedName>
    <definedName name="_xlnm.Print_Titles" localSheetId="0">TOTALE!$1:$5</definedName>
  </definedNames>
  <calcPr calcId="125725"/>
</workbook>
</file>

<file path=xl/calcChain.xml><?xml version="1.0" encoding="utf-8"?>
<calcChain xmlns="http://schemas.openxmlformats.org/spreadsheetml/2006/main">
  <c r="K167" i="1"/>
  <c r="K152"/>
  <c r="K84"/>
  <c r="K83"/>
  <c r="L83" s="1"/>
  <c r="K195"/>
  <c r="K7" l="1"/>
  <c r="K8"/>
  <c r="K9"/>
  <c r="L9" s="1"/>
  <c r="K10"/>
  <c r="L10" s="1"/>
  <c r="K11"/>
  <c r="K12"/>
  <c r="L12" s="1"/>
  <c r="K13"/>
  <c r="K14"/>
  <c r="K15"/>
  <c r="K16"/>
  <c r="K17"/>
  <c r="L17" s="1"/>
  <c r="K18"/>
  <c r="L18" s="1"/>
  <c r="K19"/>
  <c r="K20"/>
  <c r="L20" s="1"/>
  <c r="K21"/>
  <c r="L21" s="1"/>
  <c r="K22"/>
  <c r="L22" s="1"/>
  <c r="K23"/>
  <c r="L23" s="1"/>
  <c r="K24"/>
  <c r="L24" s="1"/>
  <c r="K25"/>
  <c r="L25" s="1"/>
  <c r="K26"/>
  <c r="L26" s="1"/>
  <c r="K27"/>
  <c r="K28"/>
  <c r="K29"/>
  <c r="K30"/>
  <c r="K31"/>
  <c r="K32"/>
  <c r="K33"/>
  <c r="K34"/>
  <c r="K35"/>
  <c r="K36"/>
  <c r="K37"/>
  <c r="K38"/>
  <c r="K39"/>
  <c r="K40"/>
  <c r="L39" s="1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L60" s="1"/>
  <c r="K61"/>
  <c r="K62"/>
  <c r="K63"/>
  <c r="K64"/>
  <c r="K65"/>
  <c r="L65" s="1"/>
  <c r="K66"/>
  <c r="K67"/>
  <c r="K68"/>
  <c r="K69"/>
  <c r="K70"/>
  <c r="K71"/>
  <c r="K72"/>
  <c r="K73"/>
  <c r="K74"/>
  <c r="K75"/>
  <c r="K76"/>
  <c r="K77"/>
  <c r="K78"/>
  <c r="K79"/>
  <c r="K80"/>
  <c r="K81"/>
  <c r="K82"/>
  <c r="K85"/>
  <c r="K86"/>
  <c r="K87"/>
  <c r="K88"/>
  <c r="K89"/>
  <c r="K90"/>
  <c r="K91"/>
  <c r="K92"/>
  <c r="L92" s="1"/>
  <c r="K93"/>
  <c r="K94"/>
  <c r="K95"/>
  <c r="K96"/>
  <c r="K97"/>
  <c r="L97" s="1"/>
  <c r="K98"/>
  <c r="L98" s="1"/>
  <c r="K99"/>
  <c r="K100"/>
  <c r="K101"/>
  <c r="K102"/>
  <c r="K103"/>
  <c r="K104"/>
  <c r="K105"/>
  <c r="K106"/>
  <c r="K107"/>
  <c r="K108"/>
  <c r="K109"/>
  <c r="K110"/>
  <c r="K111"/>
  <c r="K112"/>
  <c r="L112" s="1"/>
  <c r="K113"/>
  <c r="K114"/>
  <c r="K115"/>
  <c r="K116"/>
  <c r="K117"/>
  <c r="K118"/>
  <c r="K119"/>
  <c r="K120"/>
  <c r="K121"/>
  <c r="K122"/>
  <c r="L122" s="1"/>
  <c r="K123"/>
  <c r="K124"/>
  <c r="K125"/>
  <c r="K126"/>
  <c r="K127"/>
  <c r="K128"/>
  <c r="K129"/>
  <c r="K130"/>
  <c r="K131"/>
  <c r="K132"/>
  <c r="K133"/>
  <c r="K134"/>
  <c r="L134" s="1"/>
  <c r="K135"/>
  <c r="K136"/>
  <c r="L136" s="1"/>
  <c r="K137"/>
  <c r="K138"/>
  <c r="L138" s="1"/>
  <c r="K139"/>
  <c r="K140"/>
  <c r="L140" s="1"/>
  <c r="K141"/>
  <c r="K142"/>
  <c r="L142" s="1"/>
  <c r="K143"/>
  <c r="K144"/>
  <c r="L144" s="1"/>
  <c r="K145"/>
  <c r="K146"/>
  <c r="L146" s="1"/>
  <c r="K147"/>
  <c r="K148"/>
  <c r="K149"/>
  <c r="K150"/>
  <c r="K151"/>
  <c r="K153"/>
  <c r="L152" s="1"/>
  <c r="K154"/>
  <c r="K155"/>
  <c r="K156"/>
  <c r="K157"/>
  <c r="K158"/>
  <c r="K159"/>
  <c r="K160"/>
  <c r="K161"/>
  <c r="K162"/>
  <c r="K163"/>
  <c r="K164"/>
  <c r="K165"/>
  <c r="K166"/>
  <c r="K168"/>
  <c r="L167" s="1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6"/>
  <c r="K197"/>
  <c r="K198"/>
  <c r="K199"/>
  <c r="K200"/>
  <c r="L200" s="1"/>
  <c r="K201"/>
  <c r="L201" s="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L224" s="1"/>
  <c r="K225"/>
  <c r="L225" s="1"/>
  <c r="K226"/>
  <c r="K227"/>
  <c r="K228"/>
  <c r="K229"/>
  <c r="K230"/>
  <c r="L230" s="1"/>
  <c r="K231"/>
  <c r="L231" s="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L263" s="1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L284" s="1"/>
  <c r="K6"/>
  <c r="L6" s="1"/>
  <c r="L282" l="1"/>
  <c r="L280"/>
  <c r="L278"/>
  <c r="L276"/>
  <c r="L274"/>
  <c r="L270"/>
  <c r="L264"/>
  <c r="L258"/>
  <c r="L256"/>
  <c r="L254"/>
  <c r="L232"/>
  <c r="L228"/>
  <c r="L226"/>
  <c r="L222"/>
  <c r="L216"/>
  <c r="L210"/>
  <c r="L208"/>
  <c r="L202"/>
  <c r="L185"/>
  <c r="L183"/>
  <c r="L175"/>
  <c r="L173"/>
  <c r="L171"/>
  <c r="L164"/>
  <c r="L156"/>
  <c r="L123"/>
  <c r="L117"/>
  <c r="L99"/>
  <c r="L89"/>
  <c r="L87"/>
  <c r="L85"/>
  <c r="L79"/>
  <c r="L77"/>
  <c r="L69"/>
  <c r="L43"/>
  <c r="L41"/>
  <c r="L37"/>
  <c r="L33"/>
  <c r="L13"/>
  <c r="L285" s="1"/>
  <c r="L251"/>
  <c r="L241"/>
  <c r="L219"/>
  <c r="L205"/>
  <c r="L180"/>
  <c r="L148"/>
  <c r="L126"/>
  <c r="L114"/>
  <c r="L106"/>
  <c r="L102"/>
  <c r="L94"/>
  <c r="L66"/>
  <c r="L62"/>
  <c r="L56"/>
  <c r="L52"/>
  <c r="L48"/>
  <c r="L28"/>
  <c r="K285"/>
  <c r="G285" l="1"/>
  <c r="F285"/>
  <c r="E285"/>
  <c r="D285" l="1"/>
</calcChain>
</file>

<file path=xl/sharedStrings.xml><?xml version="1.0" encoding="utf-8"?>
<sst xmlns="http://schemas.openxmlformats.org/spreadsheetml/2006/main" count="475" uniqueCount="243">
  <si>
    <t>siope</t>
  </si>
  <si>
    <t>BENEFICIARI</t>
  </si>
  <si>
    <t>1° Trimestre</t>
  </si>
  <si>
    <t>2° Trimestre</t>
  </si>
  <si>
    <t>3° Trimestre</t>
  </si>
  <si>
    <t>4° Trimestre</t>
  </si>
  <si>
    <t>Totale complessivo</t>
  </si>
  <si>
    <t>1103</t>
  </si>
  <si>
    <t>1104</t>
  </si>
  <si>
    <t>1105</t>
  </si>
  <si>
    <t>1106</t>
  </si>
  <si>
    <t>1203</t>
  </si>
  <si>
    <t>1204</t>
  </si>
  <si>
    <t>1205</t>
  </si>
  <si>
    <t>1206</t>
  </si>
  <si>
    <t>1207</t>
  </si>
  <si>
    <t>1304</t>
  </si>
  <si>
    <t>1306</t>
  </si>
  <si>
    <t>1501</t>
  </si>
  <si>
    <t>1503</t>
  </si>
  <si>
    <t>2101</t>
  </si>
  <si>
    <t>2102</t>
  </si>
  <si>
    <t>2103</t>
  </si>
  <si>
    <t>2104</t>
  </si>
  <si>
    <t>2110</t>
  </si>
  <si>
    <t>2111</t>
  </si>
  <si>
    <t>2112</t>
  </si>
  <si>
    <t>2113</t>
  </si>
  <si>
    <t>2198</t>
  </si>
  <si>
    <t>2201</t>
  </si>
  <si>
    <t>2202</t>
  </si>
  <si>
    <t>2203</t>
  </si>
  <si>
    <t>2204</t>
  </si>
  <si>
    <t>2205</t>
  </si>
  <si>
    <t>2298</t>
  </si>
  <si>
    <t>3107</t>
  </si>
  <si>
    <t>3108</t>
  </si>
  <si>
    <t>3109</t>
  </si>
  <si>
    <t>3116</t>
  </si>
  <si>
    <t>3118</t>
  </si>
  <si>
    <t>3128</t>
  </si>
  <si>
    <t>3130</t>
  </si>
  <si>
    <t>3134</t>
  </si>
  <si>
    <t>3135</t>
  </si>
  <si>
    <t>3136</t>
  </si>
  <si>
    <t>3137</t>
  </si>
  <si>
    <t>3138</t>
  </si>
  <si>
    <t>3198</t>
  </si>
  <si>
    <t>3201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</si>
  <si>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</si>
  <si>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</si>
  <si>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</si>
  <si>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</si>
  <si>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</si>
  <si>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</si>
  <si>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</si>
  <si>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</si>
  <si>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</si>
  <si>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</si>
  <si>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</si>
  <si>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3216</t>
  </si>
  <si>
    <t>3217</t>
  </si>
  <si>
    <t>3218</t>
  </si>
  <si>
    <t>3219</t>
  </si>
  <si>
    <t>3220</t>
  </si>
  <si>
    <t>3222</t>
  </si>
  <si>
    <t>3299</t>
  </si>
  <si>
    <t>4117</t>
  </si>
  <si>
    <t>4203</t>
  </si>
  <si>
    <t>5101</t>
  </si>
  <si>
    <t>5102</t>
  </si>
  <si>
    <t>5103</t>
  </si>
  <si>
    <t>5201</t>
  </si>
  <si>
    <t>5205</t>
  </si>
  <si>
    <t>5206</t>
  </si>
  <si>
    <t>5306</t>
  </si>
  <si>
    <t>5308</t>
  </si>
  <si>
    <t>5401</t>
  </si>
  <si>
    <t>5499</t>
  </si>
  <si>
    <t>5503</t>
  </si>
  <si>
    <t>5504</t>
  </si>
  <si>
    <t>5505</t>
  </si>
  <si>
    <t>5506</t>
  </si>
  <si>
    <t>5507</t>
  </si>
  <si>
    <t>5510</t>
  </si>
  <si>
    <t>5598</t>
  </si>
  <si>
    <t>6102</t>
  </si>
  <si>
    <t>6104</t>
  </si>
  <si>
    <t>6105</t>
  </si>
  <si>
    <t>6199</t>
  </si>
  <si>
    <t>6200</t>
  </si>
  <si>
    <t>7400</t>
  </si>
  <si>
    <t>Acq. servizi san. x med. base strutt.san.Reg.app.</t>
  </si>
  <si>
    <t>Acquisti di beni sanitari da altre strutture sanitarie</t>
  </si>
  <si>
    <t>Acquisti di prestazioni trasporto in emergenza e urgenza da privati</t>
  </si>
  <si>
    <t>Acquisti di prestazioni trasporto in emergenza e urgenza da strutture sanitarie pubbliche della Regione/Provincia autonoma di appartenenza</t>
  </si>
  <si>
    <t>Acquisti di servizi sanitari per assistenza ospedaliera da privati</t>
  </si>
  <si>
    <t>Acquisti di servizi sanitari per assistenza ospedaliera da strutture sanitarie pubbliche della Regione/Provincia autonoma di appartenenza</t>
  </si>
  <si>
    <t>Acquisti di servizi sanitari per assistenza specialistica ambulatoriale da altre Amministrazioni pubbliche</t>
  </si>
  <si>
    <t>Acquisti di servizi sanitari per assistenza specialistica ambulatoriale da privati</t>
  </si>
  <si>
    <t>Acquisti di servizi sanitari per assistenza specialistica ambulatoriale da strutture sanitarie pubbliche della Regione/Provincia autonoma di appartenenza</t>
  </si>
  <si>
    <t>Altre forme di godimento di beni di terzi</t>
  </si>
  <si>
    <t>Altre ritenute al personale per conto di terzi</t>
  </si>
  <si>
    <t xml:space="preserve">Altre spese di manutenzione ordinaria e riparazioni </t>
  </si>
  <si>
    <t>Altre spese per servizi non sanitari</t>
  </si>
  <si>
    <t>Altri acquisti di beni sanitari</t>
  </si>
  <si>
    <t>Altri acquisti di servizi e prestazioni sanitarie  da altre Amministrazioni pubbliche</t>
  </si>
  <si>
    <t>Altri acquisti di servizi e prestazioni sanitarie  da altri soggetti</t>
  </si>
  <si>
    <t>Altri acquisti di servizi e prestazioni sanitarie  da strutture sanitarie pubbliche della Regione/Provincia autonoma di appartenenza</t>
  </si>
  <si>
    <t>Altri beni materiali</t>
  </si>
  <si>
    <t>Altri beni non sanitari</t>
  </si>
  <si>
    <t>Altri concorsi,recuperi e rimborsi a soggetti privati</t>
  </si>
  <si>
    <t>Altri oneri  della gestione corrente</t>
  </si>
  <si>
    <t>Altri oneri finanziari</t>
  </si>
  <si>
    <t>Altri tributi</t>
  </si>
  <si>
    <t>Arretrati di anni precedenti al personale a tempo determinato</t>
  </si>
  <si>
    <t>Arretrati di anni precedenti al personale a tempo indeterminato</t>
  </si>
  <si>
    <t>Assicurazioni</t>
  </si>
  <si>
    <t xml:space="preserve">Assistenza informatica e manutenzione software  </t>
  </si>
  <si>
    <t>Attrezzature sanitarie e scientifiche</t>
  </si>
  <si>
    <t>Borse di studio</t>
  </si>
  <si>
    <t xml:space="preserve">Buoni pasto  e mensa per il personale dipendente </t>
  </si>
  <si>
    <t>Combustibili, carburanti e lubrificanti</t>
  </si>
  <si>
    <t>Commissioni e Comitati</t>
  </si>
  <si>
    <t>Competenze a favore del personale a tempo determinato, al netto degli arretrati attribuiti</t>
  </si>
  <si>
    <t>Competenze a favore del personale a tempo indeterminato, al netto degli arretrati attribuiti</t>
  </si>
  <si>
    <t>Concorsi,recuperi e rimborsi da amministrazioni pubbliche</t>
  </si>
  <si>
    <t>Consulenze, collaborazioni, interinale e altre da altre amministrazioni pubbliche</t>
  </si>
  <si>
    <t>Consulenze, collaborazioni, interinale e altre da strutture sanit. pubbl. della RER</t>
  </si>
  <si>
    <t>Consulenze, collaborazioni, interinale e altre prestazioni di lavoro da privato</t>
  </si>
  <si>
    <t>Consulenze,collaborazioni,interinale e altre prestazioni di lavoro non sanitario da strutture sanitarie pubbliche della Regione di appartenenza</t>
  </si>
  <si>
    <t>Consulenze,collaborazioni,interinale e altre prestazionidi lavoro non sanitario da privati</t>
  </si>
  <si>
    <t>Contributi e trasferimenti  a istituzioni sociali private</t>
  </si>
  <si>
    <t>Contributi e trasferimenti  a Università</t>
  </si>
  <si>
    <t>Contributi obbligatori per il personale a tempo determinato</t>
  </si>
  <si>
    <t>Contributi obbligatori per il personale a tempo indeterminato</t>
  </si>
  <si>
    <t>Contributi previdenza complementare per il personale a tempo indeterminato</t>
  </si>
  <si>
    <t xml:space="preserve">Contributi previdenziali e assistenziali su indennità a organi istituzionali e altri compensi </t>
  </si>
  <si>
    <t>Corsi di formazione esternalizzata</t>
  </si>
  <si>
    <t>Depositi cauzionali</t>
  </si>
  <si>
    <t>Dispositivi medici</t>
  </si>
  <si>
    <t>Emoderivati</t>
  </si>
  <si>
    <t xml:space="preserve">Fabbricati </t>
  </si>
  <si>
    <t>Immobilizzazioni immateriali</t>
  </si>
  <si>
    <t>Indennità, rimborso spese ed oneri sociali per gli organi direttivi e Collegio sindacale</t>
  </si>
  <si>
    <t>Interessi passivi v/fornitori</t>
  </si>
  <si>
    <t>IRAP</t>
  </si>
  <si>
    <t>IVA</t>
  </si>
  <si>
    <t xml:space="preserve">Licenze software  </t>
  </si>
  <si>
    <t>Manutenzione e riparazione ai mobili e arredi</t>
  </si>
  <si>
    <t>Manutenzione ordinaria e riparazioni di attrezzature tecnico-scientifico sanitarie</t>
  </si>
  <si>
    <t>Manutenzione ordinaria e riparazioni di automezzi</t>
  </si>
  <si>
    <t>Manutenzione ordinaria e riparazioni di immobili   e loro pertinenze</t>
  </si>
  <si>
    <t>Materiali di guardaroba,pulizia e convivenza in genere</t>
  </si>
  <si>
    <t>Materiali e prodotti per uso veterinario</t>
  </si>
  <si>
    <t>Materiali per la profilassi (vaccini)</t>
  </si>
  <si>
    <t>Mensa per degenti</t>
  </si>
  <si>
    <t>Mobili e arredi</t>
  </si>
  <si>
    <t xml:space="preserve">Noleggi </t>
  </si>
  <si>
    <t>Pagamenti IVA ai fornitori per IVA detraibile</t>
  </si>
  <si>
    <t>Prodotti alimentari</t>
  </si>
  <si>
    <t>Prodotti chimici</t>
  </si>
  <si>
    <t>Prodotti dietetici</t>
  </si>
  <si>
    <t>Prodotti farmaceutici</t>
  </si>
  <si>
    <t>Pubblicazioni,giornali e riviste</t>
  </si>
  <si>
    <t>Rimborsi spese per personale comandato</t>
  </si>
  <si>
    <t>Riscaldamento</t>
  </si>
  <si>
    <t>Ritenute erariali a carico del personale a tempo determinato</t>
  </si>
  <si>
    <t>Ritenute erariali a carico del personale a tempo indeterminato</t>
  </si>
  <si>
    <t xml:space="preserve">Ritenute erariali su indennità a organi istituzionali e altri compensi </t>
  </si>
  <si>
    <t>Ritenute previdenziali e assistenziali al personale a tempo determinato</t>
  </si>
  <si>
    <t>Ritenute previdenziali e assistenziali al personale a tempo indeterminato</t>
  </si>
  <si>
    <t>Ritenute previdenziali ed assistenziali a carico degli organi istituzionali</t>
  </si>
  <si>
    <t>Servizi ausiliari e spese di pulizia</t>
  </si>
  <si>
    <t>Smaltimento rifiuti</t>
  </si>
  <si>
    <t>Spese legali</t>
  </si>
  <si>
    <t>Supporti informatici e cancelleria</t>
  </si>
  <si>
    <t xml:space="preserve">Trattamento di missione e rimborsi spese viaggi </t>
  </si>
  <si>
    <t xml:space="preserve">Utenze e canoni per altri servizi </t>
  </si>
  <si>
    <t xml:space="preserve">Utenze e canoni per energia elettrica </t>
  </si>
  <si>
    <t xml:space="preserve">Utenze e canoni per telefonia e reti di trasmissione </t>
  </si>
  <si>
    <t>DEBITI VS. AOSP DELLA RER</t>
  </si>
  <si>
    <t>DEB. DIV. RIT.FACOLTATIVE AL PERSONALE</t>
  </si>
  <si>
    <t>DEB. V/PERSONALE C/RETRIBUZIONE</t>
  </si>
  <si>
    <t>DEBITI VS. ISTITUTI DI PREVIDENZA</t>
  </si>
  <si>
    <t>DEB. V/ORGANIZZAZIONI SINDACALI</t>
  </si>
  <si>
    <t>DEBITI DIVERSI</t>
  </si>
  <si>
    <t>DEBITI PER RITENUTE DA CERTIFICARE</t>
  </si>
  <si>
    <t>DEB. V/AZIENDE SANIT. DELLA RER</t>
  </si>
  <si>
    <t>DEB. V/ FORNITORI ESTERI</t>
  </si>
  <si>
    <t>DEBITI PER IVA</t>
  </si>
  <si>
    <t>DEBITI VS. FORNITORI</t>
  </si>
  <si>
    <t>IVA SPLIT PAYMENT ISTITUZIONALE</t>
  </si>
  <si>
    <t>DEB. V/AZ. EXTRA RER SAN./OSP.</t>
  </si>
  <si>
    <t>ISTITUTO TESORIERE CASSA ECONOMALE</t>
  </si>
  <si>
    <t>DEB. V/STRUTTURE PRIVATE ACCREDITATE</t>
  </si>
  <si>
    <t>DEB. V/AMM. PUBBLICHE DIVERSE</t>
  </si>
  <si>
    <t>DEB. V/ LIBERI PROFESSIONISTI</t>
  </si>
  <si>
    <t>DEBITI VS. CO.CO.CO</t>
  </si>
  <si>
    <t>DEBITI PER IMPOSTE E TASSE</t>
  </si>
  <si>
    <t>DEBITI VERSO UNIVERSITA'</t>
  </si>
  <si>
    <t>CRED.DA PRIVATI,ESTERO,ANTICIP.PERSON.</t>
  </si>
  <si>
    <t>DEB. VS. CITTADINI ED UTENTI</t>
  </si>
  <si>
    <t>DEBITI VS. ISTITUTO TESORIERE</t>
  </si>
  <si>
    <t>DEBITI PER IRAP</t>
  </si>
  <si>
    <t>DEB. VS. ORGANI ISTITUZIONALI</t>
  </si>
  <si>
    <t>DEBITI VS. BORSISTI E CONTRATTISTI</t>
  </si>
  <si>
    <t>codice</t>
  </si>
  <si>
    <t>descrizione</t>
  </si>
  <si>
    <t>3101</t>
  </si>
  <si>
    <t xml:space="preserve">   Acquisto di servizi sanitari derivanti da sopravvenienze </t>
  </si>
  <si>
    <t>DEBITI VS. ENTI LOCALI</t>
  </si>
  <si>
    <t>MUTUI PASSIVI</t>
  </si>
  <si>
    <t>5305</t>
  </si>
  <si>
    <t xml:space="preserve">   Interessi sui mutui</t>
  </si>
  <si>
    <t>8300</t>
  </si>
  <si>
    <t xml:space="preserve">   Rimborso mutui e prestiti  ad altri soggetti</t>
  </si>
  <si>
    <t>DEBITI PER IRES</t>
  </si>
  <si>
    <t xml:space="preserve">   DEB. V/AZIENDE SANIT. DELLA RER</t>
  </si>
  <si>
    <t xml:space="preserve">   DEBITI VS. BORSISTI E CONTRATTISTI</t>
  </si>
  <si>
    <t xml:space="preserve">  DEB. V/AMM. PUBBLICHE DIVERSE</t>
  </si>
  <si>
    <t xml:space="preserve">   DEBITI VS. FORNITORI</t>
  </si>
  <si>
    <t xml:space="preserve">   IVA SPLIT PAYMENT ISTITUZIONALE</t>
  </si>
  <si>
    <t>Acquisto di materiali per la manutenzione</t>
  </si>
  <si>
    <t xml:space="preserve">   DEB. V/ FORNITORI ESTERI</t>
  </si>
  <si>
    <t xml:space="preserve">   DEBITI PER RITENUTE DA CERTIFICARE</t>
  </si>
  <si>
    <t xml:space="preserve">   DEBITI PER IMPOSTE E TASSE</t>
  </si>
  <si>
    <t xml:space="preserve">   DEB. V/AMM. PUBBLICHE DIVERSE</t>
  </si>
  <si>
    <t xml:space="preserve">   DEBITI PER IVA</t>
  </si>
  <si>
    <t xml:space="preserve">   CRED.DA ALTRE AMMIN.PUBBLICHE</t>
  </si>
  <si>
    <t xml:space="preserve">   DEBITI VS. CO.CO.CO</t>
  </si>
  <si>
    <t xml:space="preserve">   DEB. V/PERSONALE C/RETRIBUZIONE</t>
  </si>
  <si>
    <t xml:space="preserve">   DEBITI VS. ENTI LOCALI</t>
  </si>
  <si>
    <t>IRES</t>
  </si>
  <si>
    <t xml:space="preserve">   DEB. V/AZ. EXTRA RER SAN./OSP.</t>
  </si>
  <si>
    <t xml:space="preserve">   ISTITUTO TESORIERE CASSA ECONOMALE</t>
  </si>
  <si>
    <t xml:space="preserve">  DEB. V/ LIBERI PROFESSIONISTI</t>
  </si>
  <si>
    <t xml:space="preserve">   DEBITI DIVERSI</t>
  </si>
  <si>
    <t xml:space="preserve">   DEBITI PER COMMISSIONI DI CONCORSO</t>
  </si>
  <si>
    <t xml:space="preserve">   DEBITI VERSO UNIVERSITA'</t>
  </si>
  <si>
    <t xml:space="preserve">   Contributi e trasferimenti  a Enti di ricerca</t>
  </si>
  <si>
    <t>TOTALI PER SIOPE</t>
  </si>
  <si>
    <t xml:space="preserve">                                                           TABELLA PAGAMENTI ANNO 2017 PER TIPOLOGIA DI BENI E SERVIZI (art. 41 c. 1 bis Dlgs 33/2013)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</si>
</sst>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quotePrefix="1" applyAlignment="1">
      <alignment horizontal="left"/>
    </xf>
    <xf numFmtId="43" fontId="0" fillId="0" borderId="0" xfId="1" applyFont="1"/>
    <xf numFmtId="0" fontId="0" fillId="0" borderId="0" xfId="0" quotePrefix="1"/>
    <xf numFmtId="43" fontId="0" fillId="0" borderId="0" xfId="0" applyNumberFormat="1"/>
    <xf numFmtId="43" fontId="3" fillId="0" borderId="0" xfId="1" applyFont="1"/>
    <xf numFmtId="43" fontId="4" fillId="0" borderId="0" xfId="1" applyFont="1"/>
    <xf numFmtId="0" fontId="4" fillId="0" borderId="0" xfId="0" applyFont="1"/>
    <xf numFmtId="0" fontId="4" fillId="0" borderId="0" xfId="0" applyFont="1" applyAlignment="1">
      <alignment horizontal="left"/>
    </xf>
    <xf numFmtId="43" fontId="4" fillId="0" borderId="0" xfId="0" applyNumberFormat="1" applyFont="1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0" fillId="0" borderId="0" xfId="0" applyAlignment="1">
      <alignment horizontal="justify"/>
    </xf>
    <xf numFmtId="0" fontId="5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85725</xdr:rowOff>
    </xdr:from>
    <xdr:to>
      <xdr:col>2</xdr:col>
      <xdr:colOff>0</xdr:colOff>
      <xdr:row>1</xdr:row>
      <xdr:rowOff>904875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257175"/>
          <a:ext cx="32194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6"/>
  <sheetViews>
    <sheetView tabSelected="1" workbookViewId="0">
      <selection activeCell="A2" sqref="A2:L2"/>
    </sheetView>
  </sheetViews>
  <sheetFormatPr defaultRowHeight="15"/>
  <cols>
    <col min="1" max="1" width="9.85546875" customWidth="1"/>
    <col min="2" max="2" width="22" customWidth="1"/>
    <col min="3" max="3" width="42.28515625" customWidth="1"/>
    <col min="4" max="4" width="19.5703125" style="5" customWidth="1"/>
    <col min="5" max="5" width="16.140625" style="5" customWidth="1"/>
    <col min="6" max="6" width="15.140625" style="5" customWidth="1"/>
    <col min="7" max="7" width="18.28515625" style="8" customWidth="1"/>
    <col min="8" max="8" width="0" hidden="1" customWidth="1"/>
    <col min="9" max="10" width="9.140625" hidden="1" customWidth="1"/>
    <col min="11" max="11" width="25.28515625" customWidth="1"/>
    <col min="12" max="12" width="18.5703125" style="13" customWidth="1"/>
  </cols>
  <sheetData>
    <row r="1" spans="1:15" ht="13.5" customHeight="1">
      <c r="B1" s="16"/>
      <c r="C1" s="5"/>
      <c r="G1" s="5"/>
      <c r="H1" s="5"/>
      <c r="I1" s="5"/>
      <c r="J1" s="5"/>
      <c r="K1" s="5"/>
      <c r="L1" s="5"/>
      <c r="M1" s="5"/>
      <c r="N1" s="5"/>
      <c r="O1" s="5"/>
    </row>
    <row r="2" spans="1:15" ht="80.25" customHeight="1">
      <c r="A2" s="17" t="s">
        <v>242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5"/>
      <c r="N2" s="5"/>
      <c r="O2" s="5"/>
    </row>
    <row r="3" spans="1:15">
      <c r="B3" s="16"/>
      <c r="C3" s="5"/>
      <c r="G3" s="5"/>
      <c r="H3" s="5"/>
      <c r="I3" s="5"/>
      <c r="J3" s="5"/>
      <c r="K3" s="5"/>
      <c r="L3" s="5"/>
      <c r="M3" s="5"/>
      <c r="N3" s="5"/>
      <c r="O3" s="5"/>
    </row>
    <row r="4" spans="1:15" s="13" customFormat="1">
      <c r="A4" s="13" t="s">
        <v>207</v>
      </c>
      <c r="B4" s="13" t="s">
        <v>208</v>
      </c>
      <c r="C4" s="13" t="s">
        <v>1</v>
      </c>
      <c r="D4" s="15" t="s">
        <v>2</v>
      </c>
      <c r="E4" s="15" t="s">
        <v>3</v>
      </c>
      <c r="F4" s="15" t="s">
        <v>4</v>
      </c>
      <c r="G4" s="9" t="s">
        <v>5</v>
      </c>
      <c r="H4" s="13" t="s">
        <v>6</v>
      </c>
      <c r="K4" s="13" t="s">
        <v>6</v>
      </c>
      <c r="L4" s="13" t="s">
        <v>241</v>
      </c>
    </row>
    <row r="5" spans="1:15">
      <c r="A5" t="s">
        <v>0</v>
      </c>
    </row>
    <row r="6" spans="1:15">
      <c r="A6" s="1" t="s">
        <v>7</v>
      </c>
      <c r="B6" s="2" t="s">
        <v>125</v>
      </c>
      <c r="C6" s="3" t="s">
        <v>182</v>
      </c>
      <c r="D6" s="5">
        <v>3272</v>
      </c>
      <c r="E6" s="5">
        <v>2853</v>
      </c>
      <c r="F6" s="5">
        <v>2853</v>
      </c>
      <c r="G6" s="8">
        <v>2853</v>
      </c>
      <c r="K6" s="7">
        <f>D6+E6+F6+G6</f>
        <v>11831</v>
      </c>
      <c r="L6" s="14">
        <f>K6+K7+K8</f>
        <v>32019154.280000001</v>
      </c>
    </row>
    <row r="7" spans="1:15">
      <c r="A7" s="1"/>
      <c r="C7" s="3" t="s">
        <v>183</v>
      </c>
      <c r="D7" s="5">
        <v>7037407.1900000004</v>
      </c>
      <c r="E7" s="5">
        <v>7455740.4100000001</v>
      </c>
      <c r="F7" s="5">
        <v>8077489.700000003</v>
      </c>
      <c r="G7" s="8">
        <v>9431647.4599999972</v>
      </c>
      <c r="K7" s="7">
        <f t="shared" ref="K7:K70" si="0">D7+E7+F7+G7</f>
        <v>32002284.760000002</v>
      </c>
    </row>
    <row r="8" spans="1:15">
      <c r="A8" s="1"/>
      <c r="C8" s="3" t="s">
        <v>184</v>
      </c>
      <c r="D8" s="5">
        <v>1532.6200000000001</v>
      </c>
      <c r="E8" s="5">
        <v>1108.1199999999999</v>
      </c>
      <c r="F8" s="5">
        <v>1308.6500000000001</v>
      </c>
      <c r="G8" s="8">
        <v>1089.1300000000001</v>
      </c>
      <c r="K8" s="7">
        <f t="shared" si="0"/>
        <v>5038.5200000000004</v>
      </c>
    </row>
    <row r="9" spans="1:15">
      <c r="A9" s="1" t="s">
        <v>8</v>
      </c>
      <c r="B9" s="2" t="s">
        <v>116</v>
      </c>
      <c r="C9" s="3" t="s">
        <v>183</v>
      </c>
      <c r="D9" s="5">
        <v>8.35</v>
      </c>
      <c r="E9" s="5">
        <v>629.12</v>
      </c>
      <c r="K9" s="7">
        <f t="shared" si="0"/>
        <v>637.47</v>
      </c>
      <c r="L9" s="14">
        <f>K9</f>
        <v>637.47</v>
      </c>
    </row>
    <row r="10" spans="1:15">
      <c r="A10" s="1" t="s">
        <v>9</v>
      </c>
      <c r="B10" s="2" t="s">
        <v>124</v>
      </c>
      <c r="C10" s="3" t="s">
        <v>183</v>
      </c>
      <c r="D10" s="5">
        <v>492180.07</v>
      </c>
      <c r="E10" s="5">
        <v>433616</v>
      </c>
      <c r="F10" s="5">
        <v>441289.53999999992</v>
      </c>
      <c r="G10" s="8">
        <v>561553.64999999991</v>
      </c>
      <c r="K10" s="7">
        <f t="shared" si="0"/>
        <v>1928639.2599999998</v>
      </c>
      <c r="L10" s="14">
        <f>K10+K11</f>
        <v>1930901.7899999998</v>
      </c>
    </row>
    <row r="11" spans="1:15">
      <c r="A11" s="1"/>
      <c r="C11" s="3" t="s">
        <v>184</v>
      </c>
      <c r="D11" s="5">
        <v>401.02</v>
      </c>
      <c r="E11" s="5">
        <v>624.73</v>
      </c>
      <c r="F11" s="5">
        <v>601.02</v>
      </c>
      <c r="G11" s="8">
        <v>635.76</v>
      </c>
      <c r="K11" s="7">
        <f t="shared" si="0"/>
        <v>2262.5299999999997</v>
      </c>
    </row>
    <row r="12" spans="1:15">
      <c r="A12" s="1" t="s">
        <v>10</v>
      </c>
      <c r="B12" s="2" t="s">
        <v>115</v>
      </c>
      <c r="C12" s="3" t="s">
        <v>183</v>
      </c>
      <c r="D12" s="5">
        <v>6.94</v>
      </c>
      <c r="K12" s="7">
        <f t="shared" si="0"/>
        <v>6.94</v>
      </c>
      <c r="L12" s="14">
        <f>K12</f>
        <v>6.94</v>
      </c>
    </row>
    <row r="13" spans="1:15">
      <c r="A13" s="1" t="s">
        <v>11</v>
      </c>
      <c r="B13" s="2" t="s">
        <v>102</v>
      </c>
      <c r="C13" s="3" t="s">
        <v>182</v>
      </c>
      <c r="D13" s="5">
        <v>161945.13</v>
      </c>
      <c r="E13" s="5">
        <v>159395.07</v>
      </c>
      <c r="F13" s="5">
        <v>147662.91999999998</v>
      </c>
      <c r="G13" s="8">
        <v>174656.86</v>
      </c>
      <c r="K13" s="7">
        <f t="shared" si="0"/>
        <v>643659.98</v>
      </c>
      <c r="L13" s="14">
        <f>K13+K14+K15+K16</f>
        <v>1099623.47</v>
      </c>
    </row>
    <row r="14" spans="1:15">
      <c r="A14" s="1"/>
      <c r="C14" s="3" t="s">
        <v>185</v>
      </c>
      <c r="D14" s="5">
        <v>28988.31</v>
      </c>
      <c r="E14" s="5">
        <v>29728.2</v>
      </c>
      <c r="F14" s="5">
        <v>29998.990000000009</v>
      </c>
      <c r="G14" s="8">
        <v>31724.089999999997</v>
      </c>
      <c r="K14" s="7">
        <f t="shared" si="0"/>
        <v>120439.59000000001</v>
      </c>
    </row>
    <row r="15" spans="1:15">
      <c r="A15" s="1"/>
      <c r="C15" s="3" t="s">
        <v>186</v>
      </c>
      <c r="D15" s="5">
        <v>31.5</v>
      </c>
      <c r="E15" s="5">
        <v>31.5</v>
      </c>
      <c r="F15" s="5">
        <v>31.5</v>
      </c>
      <c r="G15" s="8">
        <v>31.5</v>
      </c>
      <c r="K15" s="7">
        <f t="shared" si="0"/>
        <v>126</v>
      </c>
    </row>
    <row r="16" spans="1:15">
      <c r="A16" s="1"/>
      <c r="C16" s="3" t="s">
        <v>184</v>
      </c>
      <c r="D16" s="5">
        <v>127907.37</v>
      </c>
      <c r="E16" s="5">
        <v>74856.3</v>
      </c>
      <c r="F16" s="5">
        <v>76456.219999999987</v>
      </c>
      <c r="G16" s="8">
        <v>56178.009999999987</v>
      </c>
      <c r="K16" s="7">
        <f t="shared" si="0"/>
        <v>335397.89999999997</v>
      </c>
    </row>
    <row r="17" spans="1:12">
      <c r="A17" s="1" t="s">
        <v>12</v>
      </c>
      <c r="B17" s="2" t="s">
        <v>171</v>
      </c>
      <c r="C17" s="3" t="s">
        <v>184</v>
      </c>
      <c r="D17" s="5">
        <v>1662957.58</v>
      </c>
      <c r="E17" s="5">
        <v>1053928.48</v>
      </c>
      <c r="F17" s="5">
        <v>1028526.9199999998</v>
      </c>
      <c r="G17" s="8">
        <v>774913.07999999984</v>
      </c>
      <c r="K17" s="7">
        <f t="shared" si="0"/>
        <v>4520326.0599999996</v>
      </c>
      <c r="L17" s="14">
        <f>K17</f>
        <v>4520326.0599999996</v>
      </c>
    </row>
    <row r="18" spans="1:12">
      <c r="A18" s="1" t="s">
        <v>13</v>
      </c>
      <c r="B18" s="2" t="s">
        <v>168</v>
      </c>
      <c r="C18" s="3" t="s">
        <v>187</v>
      </c>
      <c r="D18" s="5">
        <v>3722646.6</v>
      </c>
      <c r="E18" s="5">
        <v>3094131.06</v>
      </c>
      <c r="F18" s="5">
        <v>2279190.4000000004</v>
      </c>
      <c r="G18" s="8">
        <v>3420558.7399999998</v>
      </c>
      <c r="K18" s="7">
        <f t="shared" si="0"/>
        <v>12516526.800000001</v>
      </c>
      <c r="L18" s="14">
        <f>K18+K19</f>
        <v>12516557.360000001</v>
      </c>
    </row>
    <row r="19" spans="1:12">
      <c r="A19" s="1"/>
      <c r="C19" s="3" t="s">
        <v>184</v>
      </c>
      <c r="D19" s="5">
        <v>30.56</v>
      </c>
      <c r="K19" s="7">
        <f t="shared" si="0"/>
        <v>30.56</v>
      </c>
    </row>
    <row r="20" spans="1:12">
      <c r="A20" s="1" t="s">
        <v>14</v>
      </c>
      <c r="B20" s="2" t="s">
        <v>170</v>
      </c>
      <c r="C20" s="3" t="s">
        <v>184</v>
      </c>
      <c r="D20" s="5">
        <v>1522.88</v>
      </c>
      <c r="F20" s="5">
        <v>1375.42</v>
      </c>
      <c r="K20" s="7">
        <f t="shared" si="0"/>
        <v>2898.3</v>
      </c>
      <c r="L20" s="14">
        <f t="shared" ref="L20:L25" si="1">K20</f>
        <v>2898.3</v>
      </c>
    </row>
    <row r="21" spans="1:12">
      <c r="A21" s="1" t="s">
        <v>15</v>
      </c>
      <c r="B21" s="2" t="s">
        <v>167</v>
      </c>
      <c r="C21" s="3" t="s">
        <v>187</v>
      </c>
      <c r="D21" s="5">
        <v>187378.13</v>
      </c>
      <c r="E21" s="5">
        <v>143281.92000000001</v>
      </c>
      <c r="F21" s="5">
        <v>127369.49000000002</v>
      </c>
      <c r="G21" s="8">
        <v>166547.78999999998</v>
      </c>
      <c r="K21" s="7">
        <f t="shared" si="0"/>
        <v>624577.33000000007</v>
      </c>
      <c r="L21" s="14">
        <f t="shared" si="1"/>
        <v>624577.33000000007</v>
      </c>
    </row>
    <row r="22" spans="1:12">
      <c r="A22" s="1" t="s">
        <v>16</v>
      </c>
      <c r="B22" s="2" t="s">
        <v>135</v>
      </c>
      <c r="C22" s="3" t="s">
        <v>184</v>
      </c>
      <c r="D22" s="5">
        <v>4307597.28</v>
      </c>
      <c r="E22" s="5">
        <v>3280742.62</v>
      </c>
      <c r="F22" s="5">
        <v>2676305.6900000004</v>
      </c>
      <c r="G22" s="8">
        <v>2020063.1099999996</v>
      </c>
      <c r="K22" s="7">
        <f t="shared" si="0"/>
        <v>12284708.699999999</v>
      </c>
      <c r="L22" s="14">
        <f t="shared" si="1"/>
        <v>12284708.699999999</v>
      </c>
    </row>
    <row r="23" spans="1:12">
      <c r="A23" s="1">
        <v>1305</v>
      </c>
      <c r="B23" s="2" t="s">
        <v>136</v>
      </c>
      <c r="C23" s="3" t="s">
        <v>184</v>
      </c>
      <c r="D23" s="5">
        <v>8994.34</v>
      </c>
      <c r="E23" s="5">
        <v>9202.52</v>
      </c>
      <c r="F23" s="5">
        <v>9001.11</v>
      </c>
      <c r="G23" s="8">
        <v>11770.150000000001</v>
      </c>
      <c r="K23" s="7">
        <f t="shared" si="0"/>
        <v>38968.120000000003</v>
      </c>
      <c r="L23" s="14">
        <f t="shared" si="1"/>
        <v>38968.120000000003</v>
      </c>
    </row>
    <row r="24" spans="1:12">
      <c r="A24" s="1" t="s">
        <v>17</v>
      </c>
      <c r="B24" s="2" t="s">
        <v>134</v>
      </c>
      <c r="C24" s="3" t="s">
        <v>184</v>
      </c>
      <c r="D24" s="5">
        <v>318789.09000000003</v>
      </c>
      <c r="E24" s="5">
        <v>211147.42</v>
      </c>
      <c r="F24" s="5">
        <v>177638.71000000002</v>
      </c>
      <c r="G24" s="8">
        <v>132952.19</v>
      </c>
      <c r="K24" s="7">
        <f t="shared" si="0"/>
        <v>840527.40999999992</v>
      </c>
      <c r="L24" s="14">
        <f t="shared" si="1"/>
        <v>840527.40999999992</v>
      </c>
    </row>
    <row r="25" spans="1:12">
      <c r="A25" s="1" t="s">
        <v>18</v>
      </c>
      <c r="B25" s="2" t="s">
        <v>177</v>
      </c>
      <c r="C25" s="3" t="s">
        <v>183</v>
      </c>
      <c r="D25" s="5">
        <v>19031.29</v>
      </c>
      <c r="E25" s="5">
        <v>23211.58</v>
      </c>
      <c r="F25" s="5">
        <v>26230.909999999989</v>
      </c>
      <c r="G25" s="8">
        <v>29902.52</v>
      </c>
      <c r="K25" s="7">
        <f t="shared" si="0"/>
        <v>98376.3</v>
      </c>
      <c r="L25" s="14">
        <f t="shared" si="1"/>
        <v>98376.3</v>
      </c>
    </row>
    <row r="26" spans="1:12">
      <c r="A26" s="1" t="s">
        <v>19</v>
      </c>
      <c r="B26" s="2" t="s">
        <v>165</v>
      </c>
      <c r="C26" s="3" t="s">
        <v>188</v>
      </c>
      <c r="D26" s="5">
        <v>207523.41</v>
      </c>
      <c r="E26" s="5">
        <v>81486.289999999994</v>
      </c>
      <c r="F26" s="5">
        <v>5388.02</v>
      </c>
      <c r="K26" s="7">
        <f t="shared" si="0"/>
        <v>294397.72000000003</v>
      </c>
      <c r="L26" s="14">
        <f>K26+K27</f>
        <v>397477.10000000003</v>
      </c>
    </row>
    <row r="27" spans="1:12">
      <c r="A27" s="1"/>
      <c r="C27" s="3" t="s">
        <v>181</v>
      </c>
      <c r="D27" s="5">
        <v>22090.62</v>
      </c>
      <c r="E27" s="5">
        <v>78177.69</v>
      </c>
      <c r="F27" s="5">
        <v>879.45</v>
      </c>
      <c r="G27" s="8">
        <v>1931.62</v>
      </c>
      <c r="K27" s="7">
        <f t="shared" si="0"/>
        <v>103079.37999999999</v>
      </c>
    </row>
    <row r="28" spans="1:12">
      <c r="A28" s="1" t="s">
        <v>20</v>
      </c>
      <c r="B28" s="2" t="s">
        <v>163</v>
      </c>
      <c r="C28" s="3" t="s">
        <v>189</v>
      </c>
      <c r="D28" s="5">
        <v>45857.51</v>
      </c>
      <c r="E28" s="5">
        <v>9612.57</v>
      </c>
      <c r="F28" s="5">
        <v>5557.9299999999994</v>
      </c>
      <c r="G28" s="8">
        <v>1656.7800000000002</v>
      </c>
      <c r="K28" s="7">
        <f t="shared" si="0"/>
        <v>62684.79</v>
      </c>
      <c r="L28" s="14">
        <f>K28+K29+K30+K31+K32</f>
        <v>3167017.9699999997</v>
      </c>
    </row>
    <row r="29" spans="1:12">
      <c r="A29" s="1"/>
      <c r="C29" s="3" t="s">
        <v>190</v>
      </c>
      <c r="D29" s="5">
        <v>29.64</v>
      </c>
      <c r="E29" s="5">
        <v>550.67999999999995</v>
      </c>
      <c r="F29" s="5">
        <v>582.31000000000006</v>
      </c>
      <c r="G29" s="8">
        <v>602.47</v>
      </c>
      <c r="K29" s="7">
        <f t="shared" si="0"/>
        <v>1765.1000000000001</v>
      </c>
    </row>
    <row r="30" spans="1:12">
      <c r="A30" s="1"/>
      <c r="C30" s="3" t="s">
        <v>191</v>
      </c>
      <c r="D30" s="5">
        <v>886842.51</v>
      </c>
      <c r="E30" s="5">
        <v>737107.81</v>
      </c>
      <c r="F30" s="5">
        <v>647438.26000000024</v>
      </c>
      <c r="G30" s="8">
        <v>506636.4200000001</v>
      </c>
      <c r="K30" s="7">
        <f t="shared" si="0"/>
        <v>2778025</v>
      </c>
    </row>
    <row r="31" spans="1:12">
      <c r="A31" s="1"/>
      <c r="C31" s="2" t="s">
        <v>234</v>
      </c>
      <c r="G31" s="8">
        <v>57793.34</v>
      </c>
      <c r="K31" s="7">
        <f t="shared" si="0"/>
        <v>57793.34</v>
      </c>
    </row>
    <row r="32" spans="1:12">
      <c r="A32" s="1"/>
      <c r="C32" s="3" t="s">
        <v>192</v>
      </c>
      <c r="D32" s="5">
        <v>63501.23</v>
      </c>
      <c r="E32" s="5">
        <v>71444.75</v>
      </c>
      <c r="F32" s="5">
        <v>62702.66</v>
      </c>
      <c r="G32" s="8">
        <v>69101.100000000006</v>
      </c>
      <c r="K32" s="7">
        <f t="shared" si="0"/>
        <v>266749.74</v>
      </c>
    </row>
    <row r="33" spans="1:12">
      <c r="A33" s="1" t="s">
        <v>21</v>
      </c>
      <c r="B33" s="2" t="s">
        <v>141</v>
      </c>
      <c r="C33" s="3" t="s">
        <v>193</v>
      </c>
      <c r="D33" s="5">
        <v>86546.48</v>
      </c>
      <c r="K33" s="7">
        <f t="shared" si="0"/>
        <v>86546.48</v>
      </c>
      <c r="L33" s="14">
        <f>K33+K34+K35+K36</f>
        <v>144142.15</v>
      </c>
    </row>
    <row r="34" spans="1:12">
      <c r="A34" s="1"/>
      <c r="C34" s="3" t="s">
        <v>191</v>
      </c>
      <c r="D34" s="5">
        <v>34871.449999999997</v>
      </c>
      <c r="E34" s="5">
        <v>1100</v>
      </c>
      <c r="F34" s="5">
        <v>1367.6</v>
      </c>
      <c r="G34" s="8">
        <v>16103.8</v>
      </c>
      <c r="K34" s="7">
        <f t="shared" si="0"/>
        <v>53442.849999999991</v>
      </c>
    </row>
    <row r="35" spans="1:12">
      <c r="A35" s="1"/>
      <c r="C35" s="2" t="s">
        <v>218</v>
      </c>
      <c r="F35" s="5">
        <v>3.53</v>
      </c>
      <c r="K35" s="7">
        <f t="shared" si="0"/>
        <v>3.53</v>
      </c>
    </row>
    <row r="36" spans="1:12">
      <c r="A36" s="1"/>
      <c r="C36" s="3" t="s">
        <v>192</v>
      </c>
      <c r="D36" s="5">
        <v>322.14999999999998</v>
      </c>
      <c r="E36" s="5">
        <v>3165</v>
      </c>
      <c r="F36" s="5">
        <v>110</v>
      </c>
      <c r="G36" s="8">
        <v>552.14</v>
      </c>
      <c r="K36" s="7">
        <f t="shared" si="0"/>
        <v>4149.29</v>
      </c>
    </row>
    <row r="37" spans="1:12">
      <c r="A37" s="1" t="s">
        <v>22</v>
      </c>
      <c r="B37" s="2" t="s">
        <v>162</v>
      </c>
      <c r="C37" s="3" t="s">
        <v>191</v>
      </c>
      <c r="D37" s="5">
        <v>383.7</v>
      </c>
      <c r="E37" s="5">
        <v>388.84</v>
      </c>
      <c r="F37" s="5">
        <v>393.39</v>
      </c>
      <c r="G37" s="8">
        <v>119.81</v>
      </c>
      <c r="K37" s="7">
        <f t="shared" si="0"/>
        <v>1285.7399999999998</v>
      </c>
      <c r="L37" s="14">
        <f>K37+K38</f>
        <v>1360.3199999999997</v>
      </c>
    </row>
    <row r="38" spans="1:12">
      <c r="A38" s="1"/>
      <c r="C38" s="3" t="s">
        <v>192</v>
      </c>
      <c r="D38" s="5">
        <v>14.12</v>
      </c>
      <c r="E38" s="5">
        <v>16.079999999999998</v>
      </c>
      <c r="F38" s="5">
        <v>15.58</v>
      </c>
      <c r="G38" s="8">
        <v>28.8</v>
      </c>
      <c r="K38" s="7">
        <f t="shared" si="0"/>
        <v>74.58</v>
      </c>
    </row>
    <row r="39" spans="1:12">
      <c r="A39" s="1" t="s">
        <v>23</v>
      </c>
      <c r="B39" s="2" t="s">
        <v>155</v>
      </c>
      <c r="C39" s="3" t="s">
        <v>191</v>
      </c>
      <c r="D39" s="5">
        <v>3607.08</v>
      </c>
      <c r="E39" s="5">
        <v>1590.7</v>
      </c>
      <c r="F39" s="5">
        <v>565.95000000000005</v>
      </c>
      <c r="G39" s="8">
        <v>1610.1999999999998</v>
      </c>
      <c r="K39" s="7">
        <f t="shared" si="0"/>
        <v>7373.9299999999994</v>
      </c>
      <c r="L39" s="14">
        <f>K40+K39</f>
        <v>8123.74</v>
      </c>
    </row>
    <row r="40" spans="1:12">
      <c r="A40" s="1"/>
      <c r="C40" s="3" t="s">
        <v>192</v>
      </c>
      <c r="D40" s="5">
        <v>300.64999999999998</v>
      </c>
      <c r="E40" s="5">
        <v>246.31</v>
      </c>
      <c r="F40" s="5">
        <v>68.33</v>
      </c>
      <c r="G40" s="8">
        <v>134.52000000000001</v>
      </c>
      <c r="K40" s="7">
        <f t="shared" si="0"/>
        <v>749.81000000000006</v>
      </c>
    </row>
    <row r="41" spans="1:12">
      <c r="A41" s="1" t="s">
        <v>24</v>
      </c>
      <c r="B41" s="2" t="s">
        <v>154</v>
      </c>
      <c r="C41" s="3" t="s">
        <v>191</v>
      </c>
      <c r="D41" s="5">
        <v>496.41</v>
      </c>
      <c r="E41" s="5">
        <v>607.17999999999995</v>
      </c>
      <c r="F41" s="5">
        <v>278.29000000000002</v>
      </c>
      <c r="G41" s="8">
        <v>2424.0700000000002</v>
      </c>
      <c r="K41" s="7">
        <f t="shared" si="0"/>
        <v>3805.95</v>
      </c>
      <c r="L41" s="14">
        <f>K41+K42</f>
        <v>3974.27</v>
      </c>
    </row>
    <row r="42" spans="1:12">
      <c r="A42" s="1"/>
      <c r="C42" s="3" t="s">
        <v>192</v>
      </c>
      <c r="D42" s="5">
        <v>79.77</v>
      </c>
      <c r="E42" s="5">
        <v>23.27</v>
      </c>
      <c r="F42" s="5">
        <v>37.450000000000003</v>
      </c>
      <c r="G42" s="8">
        <v>27.83</v>
      </c>
      <c r="K42" s="7">
        <f t="shared" si="0"/>
        <v>168.32</v>
      </c>
    </row>
    <row r="43" spans="1:12">
      <c r="A43" s="1" t="s">
        <v>25</v>
      </c>
      <c r="B43" s="2" t="s">
        <v>93</v>
      </c>
      <c r="C43" s="3" t="s">
        <v>193</v>
      </c>
      <c r="D43" s="5">
        <v>53466.9</v>
      </c>
      <c r="E43" s="5">
        <v>4804</v>
      </c>
      <c r="K43" s="7">
        <f t="shared" si="0"/>
        <v>58270.9</v>
      </c>
      <c r="L43" s="14">
        <f>K43+K44+K45+K46+K47</f>
        <v>715172.78999999992</v>
      </c>
    </row>
    <row r="44" spans="1:12">
      <c r="A44" s="1"/>
      <c r="C44" s="3" t="s">
        <v>188</v>
      </c>
      <c r="D44" s="5">
        <v>25.5</v>
      </c>
      <c r="K44" s="7">
        <f t="shared" si="0"/>
        <v>25.5</v>
      </c>
    </row>
    <row r="45" spans="1:12">
      <c r="A45" s="1"/>
      <c r="C45" s="3" t="s">
        <v>181</v>
      </c>
      <c r="D45" s="5">
        <v>318000.84999999998</v>
      </c>
      <c r="F45" s="5">
        <v>278317.78999999998</v>
      </c>
      <c r="K45" s="7">
        <f t="shared" si="0"/>
        <v>596318.6399999999</v>
      </c>
    </row>
    <row r="46" spans="1:12">
      <c r="A46" s="1"/>
      <c r="C46" s="3" t="s">
        <v>191</v>
      </c>
      <c r="D46" s="5">
        <v>138.47</v>
      </c>
      <c r="K46" s="7">
        <f t="shared" si="0"/>
        <v>138.47</v>
      </c>
    </row>
    <row r="47" spans="1:12">
      <c r="A47" s="1"/>
      <c r="C47" s="3" t="s">
        <v>192</v>
      </c>
      <c r="D47" s="5">
        <v>14457.88</v>
      </c>
      <c r="E47" s="5">
        <v>18129.62</v>
      </c>
      <c r="G47" s="8">
        <v>27831.78</v>
      </c>
      <c r="K47" s="7">
        <f t="shared" si="0"/>
        <v>60419.28</v>
      </c>
    </row>
    <row r="48" spans="1:12">
      <c r="A48" s="1" t="s">
        <v>26</v>
      </c>
      <c r="B48" s="2" t="s">
        <v>140</v>
      </c>
      <c r="C48" s="3" t="s">
        <v>189</v>
      </c>
      <c r="D48" s="5">
        <v>41148.85</v>
      </c>
      <c r="E48" s="5">
        <v>53560.61</v>
      </c>
      <c r="F48" s="5">
        <v>20160.57</v>
      </c>
      <c r="G48" s="8">
        <v>33448.410000000003</v>
      </c>
      <c r="K48" s="7">
        <f t="shared" si="0"/>
        <v>148318.44</v>
      </c>
      <c r="L48" s="14">
        <f>K48+K49+K50+K51</f>
        <v>21900101.110000011</v>
      </c>
    </row>
    <row r="49" spans="1:12">
      <c r="A49" s="1"/>
      <c r="C49" s="3" t="s">
        <v>191</v>
      </c>
      <c r="D49" s="5">
        <v>6449500.4400000004</v>
      </c>
      <c r="E49" s="5">
        <v>4911031.6399999997</v>
      </c>
      <c r="F49" s="5">
        <v>4530405.3100000098</v>
      </c>
      <c r="G49" s="8">
        <v>4225092.429999996</v>
      </c>
      <c r="K49" s="7">
        <f t="shared" si="0"/>
        <v>20116029.820000008</v>
      </c>
    </row>
    <row r="50" spans="1:12">
      <c r="A50" s="1"/>
      <c r="C50" s="3" t="s">
        <v>192</v>
      </c>
      <c r="D50" s="5">
        <v>443920.56</v>
      </c>
      <c r="E50" s="5">
        <v>466116.45</v>
      </c>
      <c r="F50" s="5">
        <v>297574.23</v>
      </c>
      <c r="G50" s="8">
        <v>425529.59</v>
      </c>
      <c r="K50" s="7">
        <f t="shared" si="0"/>
        <v>1633140.83</v>
      </c>
    </row>
    <row r="51" spans="1:12">
      <c r="A51" s="1"/>
      <c r="C51" s="3" t="s">
        <v>190</v>
      </c>
      <c r="E51" s="5">
        <v>852.28</v>
      </c>
      <c r="F51" s="5">
        <v>1200</v>
      </c>
      <c r="G51" s="8">
        <v>559.74</v>
      </c>
      <c r="K51" s="7">
        <f t="shared" si="0"/>
        <v>2612.0199999999995</v>
      </c>
    </row>
    <row r="52" spans="1:12">
      <c r="A52" s="1" t="s">
        <v>27</v>
      </c>
      <c r="B52" s="2" t="s">
        <v>161</v>
      </c>
      <c r="C52" s="3" t="s">
        <v>191</v>
      </c>
      <c r="D52" s="5">
        <v>5582.61</v>
      </c>
      <c r="E52" s="5">
        <v>9159.5400000000009</v>
      </c>
      <c r="F52" s="5">
        <v>9698.9699999999993</v>
      </c>
      <c r="G52" s="8">
        <v>5046.3599999999997</v>
      </c>
      <c r="K52" s="7">
        <f t="shared" si="0"/>
        <v>29487.480000000003</v>
      </c>
      <c r="L52" s="14">
        <f>K52+K53+K54+K55</f>
        <v>37120.04</v>
      </c>
    </row>
    <row r="53" spans="1:12">
      <c r="A53" s="1"/>
      <c r="B53" s="2"/>
      <c r="C53" s="2" t="s">
        <v>224</v>
      </c>
      <c r="G53" s="8">
        <v>640</v>
      </c>
      <c r="K53" s="7">
        <f t="shared" si="0"/>
        <v>640</v>
      </c>
    </row>
    <row r="54" spans="1:12">
      <c r="A54" s="1"/>
      <c r="B54" s="2"/>
      <c r="C54" s="2" t="s">
        <v>228</v>
      </c>
      <c r="G54" s="8">
        <v>140.80000000000001</v>
      </c>
      <c r="K54" s="7">
        <f t="shared" si="0"/>
        <v>140.80000000000001</v>
      </c>
    </row>
    <row r="55" spans="1:12">
      <c r="C55" s="3" t="s">
        <v>192</v>
      </c>
      <c r="D55" s="5">
        <v>1626.65</v>
      </c>
      <c r="E55" s="5">
        <v>2006.98</v>
      </c>
      <c r="F55" s="5">
        <v>1139.83</v>
      </c>
      <c r="G55" s="8">
        <v>2078.3000000000002</v>
      </c>
      <c r="K55" s="7">
        <f t="shared" si="0"/>
        <v>6851.76</v>
      </c>
    </row>
    <row r="56" spans="1:12">
      <c r="A56" s="1" t="s">
        <v>28</v>
      </c>
      <c r="B56" s="2" t="s">
        <v>105</v>
      </c>
      <c r="C56" s="3" t="s">
        <v>189</v>
      </c>
      <c r="D56" s="5">
        <v>17272.57</v>
      </c>
      <c r="E56" s="5">
        <v>3953.1</v>
      </c>
      <c r="F56" s="5">
        <v>7332.04</v>
      </c>
      <c r="G56" s="8">
        <v>3347.55</v>
      </c>
      <c r="K56" s="7">
        <f t="shared" si="0"/>
        <v>31905.26</v>
      </c>
      <c r="L56" s="14">
        <f>K56+K57+K58+K59</f>
        <v>1260465.0999999996</v>
      </c>
    </row>
    <row r="57" spans="1:12">
      <c r="C57" s="3" t="s">
        <v>190</v>
      </c>
      <c r="D57" s="5">
        <v>2051.2800000000002</v>
      </c>
      <c r="E57" s="5">
        <v>1737.47</v>
      </c>
      <c r="F57" s="5">
        <v>2191.67</v>
      </c>
      <c r="G57" s="8">
        <v>736.46</v>
      </c>
      <c r="K57" s="7">
        <f t="shared" si="0"/>
        <v>6716.88</v>
      </c>
    </row>
    <row r="58" spans="1:12">
      <c r="C58" s="3" t="s">
        <v>191</v>
      </c>
      <c r="D58" s="5">
        <v>251150.4</v>
      </c>
      <c r="E58" s="5">
        <v>224694.58</v>
      </c>
      <c r="F58" s="5">
        <v>266494.68999999994</v>
      </c>
      <c r="G58" s="8">
        <v>270968.17</v>
      </c>
      <c r="K58" s="7">
        <f t="shared" si="0"/>
        <v>1013307.8399999999</v>
      </c>
    </row>
    <row r="59" spans="1:12">
      <c r="C59" s="3" t="s">
        <v>192</v>
      </c>
      <c r="D59" s="5">
        <v>57057.69</v>
      </c>
      <c r="E59" s="5">
        <v>48657.45</v>
      </c>
      <c r="F59" s="5">
        <v>34939.5</v>
      </c>
      <c r="G59" s="8">
        <v>67880.479999999996</v>
      </c>
      <c r="K59" s="7">
        <f t="shared" si="0"/>
        <v>208535.12</v>
      </c>
    </row>
    <row r="60" spans="1:12">
      <c r="A60" s="1" t="s">
        <v>29</v>
      </c>
      <c r="B60" s="2" t="s">
        <v>160</v>
      </c>
      <c r="C60" s="3" t="s">
        <v>191</v>
      </c>
      <c r="D60" s="5">
        <v>899.79</v>
      </c>
      <c r="E60" s="5">
        <v>1189.1400000000001</v>
      </c>
      <c r="F60" s="5">
        <v>2203.73</v>
      </c>
      <c r="G60" s="8">
        <v>84</v>
      </c>
      <c r="K60" s="7">
        <f t="shared" si="0"/>
        <v>4376.66</v>
      </c>
      <c r="L60" s="14">
        <f>K60+K61</f>
        <v>4624.71</v>
      </c>
    </row>
    <row r="61" spans="1:12">
      <c r="C61" s="3" t="s">
        <v>192</v>
      </c>
      <c r="D61" s="5">
        <v>92.76</v>
      </c>
      <c r="E61" s="5">
        <v>8.76</v>
      </c>
      <c r="F61" s="5">
        <v>138.13</v>
      </c>
      <c r="G61" s="8">
        <v>8.4</v>
      </c>
      <c r="K61" s="7">
        <f t="shared" si="0"/>
        <v>248.05</v>
      </c>
    </row>
    <row r="62" spans="1:12">
      <c r="A62" s="1" t="s">
        <v>30</v>
      </c>
      <c r="B62" s="2" t="s">
        <v>153</v>
      </c>
      <c r="C62" s="3" t="s">
        <v>191</v>
      </c>
      <c r="D62" s="5">
        <v>45115.22</v>
      </c>
      <c r="E62" s="5">
        <v>59501.440000000002</v>
      </c>
      <c r="F62" s="5">
        <v>63772.160000000018</v>
      </c>
      <c r="G62" s="8">
        <v>53332.959999999992</v>
      </c>
      <c r="K62" s="7">
        <f t="shared" si="0"/>
        <v>221721.78</v>
      </c>
      <c r="L62" s="14">
        <f>K62+K63+K64</f>
        <v>273221.84000000003</v>
      </c>
    </row>
    <row r="63" spans="1:12">
      <c r="A63" s="1"/>
      <c r="B63" s="2"/>
      <c r="C63" s="2" t="s">
        <v>235</v>
      </c>
      <c r="G63" s="8">
        <v>275.7</v>
      </c>
      <c r="K63" s="7">
        <f t="shared" si="0"/>
        <v>275.7</v>
      </c>
    </row>
    <row r="64" spans="1:12">
      <c r="C64" s="3" t="s">
        <v>192</v>
      </c>
      <c r="D64" s="5">
        <v>9687.2800000000007</v>
      </c>
      <c r="E64" s="5">
        <v>18078.759999999998</v>
      </c>
      <c r="F64" s="5">
        <v>7304.62</v>
      </c>
      <c r="G64" s="8">
        <v>16153.7</v>
      </c>
      <c r="K64" s="7">
        <f t="shared" si="0"/>
        <v>51224.36</v>
      </c>
    </row>
    <row r="65" spans="1:12">
      <c r="A65" s="1" t="s">
        <v>31</v>
      </c>
      <c r="B65" s="2" t="s">
        <v>122</v>
      </c>
      <c r="C65" s="3" t="s">
        <v>194</v>
      </c>
      <c r="D65" s="5">
        <v>136.43</v>
      </c>
      <c r="E65" s="5">
        <v>37.58</v>
      </c>
      <c r="K65" s="7">
        <f t="shared" si="0"/>
        <v>174.01</v>
      </c>
      <c r="L65" s="14">
        <f>K65</f>
        <v>174.01</v>
      </c>
    </row>
    <row r="66" spans="1:12">
      <c r="A66" s="1" t="s">
        <v>32</v>
      </c>
      <c r="B66" s="2" t="s">
        <v>176</v>
      </c>
      <c r="C66" s="3" t="s">
        <v>191</v>
      </c>
      <c r="D66" s="5">
        <v>57666.1</v>
      </c>
      <c r="E66" s="5">
        <v>56930.84</v>
      </c>
      <c r="F66" s="5">
        <v>62540.279999999992</v>
      </c>
      <c r="G66" s="8">
        <v>89683.290000000023</v>
      </c>
      <c r="K66" s="7">
        <f t="shared" si="0"/>
        <v>266820.51</v>
      </c>
      <c r="L66" s="14">
        <f>K66+K67+K68</f>
        <v>324150.96000000002</v>
      </c>
    </row>
    <row r="67" spans="1:12">
      <c r="C67" s="3" t="s">
        <v>194</v>
      </c>
      <c r="D67" s="5">
        <v>220.6</v>
      </c>
      <c r="E67" s="5">
        <v>224</v>
      </c>
      <c r="G67" s="8">
        <v>881.78</v>
      </c>
      <c r="K67" s="7">
        <f t="shared" si="0"/>
        <v>1326.38</v>
      </c>
    </row>
    <row r="68" spans="1:12">
      <c r="C68" s="3" t="s">
        <v>192</v>
      </c>
      <c r="D68" s="5">
        <v>15465.88</v>
      </c>
      <c r="E68" s="5">
        <v>13551.26</v>
      </c>
      <c r="F68" s="5">
        <v>10343.82</v>
      </c>
      <c r="G68" s="8">
        <v>16643.11</v>
      </c>
      <c r="K68" s="7">
        <f t="shared" si="0"/>
        <v>56004.07</v>
      </c>
    </row>
    <row r="69" spans="1:12">
      <c r="A69" s="1" t="s">
        <v>33</v>
      </c>
      <c r="B69" s="2" t="s">
        <v>164</v>
      </c>
      <c r="C69" s="3" t="s">
        <v>189</v>
      </c>
      <c r="D69" s="5">
        <v>11219.24</v>
      </c>
      <c r="E69" s="5">
        <v>12656.39</v>
      </c>
      <c r="F69" s="5">
        <v>8013.32</v>
      </c>
      <c r="G69" s="8">
        <v>8320.9499999999989</v>
      </c>
      <c r="K69" s="7">
        <f t="shared" si="0"/>
        <v>40209.899999999994</v>
      </c>
      <c r="L69" s="14">
        <f>K69+K70+K71+K72+K73+K74+K75+K76</f>
        <v>262267.25</v>
      </c>
    </row>
    <row r="70" spans="1:12">
      <c r="C70" s="3" t="s">
        <v>183</v>
      </c>
      <c r="D70" s="5">
        <v>5012.3100000000004</v>
      </c>
      <c r="E70" s="5">
        <v>780.71</v>
      </c>
      <c r="F70" s="5">
        <v>55.77</v>
      </c>
      <c r="G70" s="8">
        <v>420.11</v>
      </c>
      <c r="K70" s="7">
        <f t="shared" si="0"/>
        <v>6268.9000000000005</v>
      </c>
    </row>
    <row r="71" spans="1:12">
      <c r="C71" s="3" t="s">
        <v>191</v>
      </c>
      <c r="D71" s="5">
        <v>138124.23000000001</v>
      </c>
      <c r="E71" s="5">
        <v>12323.96</v>
      </c>
      <c r="F71" s="5">
        <v>31927.880000000005</v>
      </c>
      <c r="G71" s="8">
        <v>11115.210000000001</v>
      </c>
      <c r="K71" s="7">
        <f t="shared" ref="K71:K135" si="2">D71+E71+F71+G71</f>
        <v>193491.28</v>
      </c>
    </row>
    <row r="72" spans="1:12">
      <c r="C72" s="3" t="s">
        <v>194</v>
      </c>
      <c r="D72" s="5">
        <v>1031.5999999999999</v>
      </c>
      <c r="E72" s="5">
        <v>1361.35</v>
      </c>
      <c r="G72" s="8">
        <v>2187.4</v>
      </c>
      <c r="K72" s="7">
        <f t="shared" si="2"/>
        <v>4580.3500000000004</v>
      </c>
    </row>
    <row r="73" spans="1:12">
      <c r="C73" s="3" t="s">
        <v>192</v>
      </c>
      <c r="D73" s="5">
        <v>488.18</v>
      </c>
      <c r="E73" s="5">
        <v>7226.12</v>
      </c>
      <c r="F73" s="5">
        <v>6132.29</v>
      </c>
      <c r="G73" s="8">
        <v>1712.03</v>
      </c>
      <c r="K73" s="7">
        <f t="shared" si="2"/>
        <v>15558.62</v>
      </c>
    </row>
    <row r="74" spans="1:12">
      <c r="C74" s="3" t="s">
        <v>190</v>
      </c>
      <c r="E74" s="5">
        <v>417.73</v>
      </c>
      <c r="F74" s="5">
        <v>258.60000000000002</v>
      </c>
      <c r="G74" s="8">
        <v>1381.56</v>
      </c>
      <c r="K74" s="7">
        <f t="shared" si="2"/>
        <v>2057.89</v>
      </c>
    </row>
    <row r="75" spans="1:12">
      <c r="C75" s="2" t="s">
        <v>230</v>
      </c>
      <c r="G75" s="8">
        <v>43.43</v>
      </c>
      <c r="K75" s="7">
        <f t="shared" si="2"/>
        <v>43.43</v>
      </c>
    </row>
    <row r="76" spans="1:12">
      <c r="C76" s="2" t="s">
        <v>219</v>
      </c>
      <c r="F76" s="5">
        <v>56.88</v>
      </c>
      <c r="K76" s="7">
        <f t="shared" si="2"/>
        <v>56.88</v>
      </c>
    </row>
    <row r="77" spans="1:12">
      <c r="A77" s="1">
        <v>2206</v>
      </c>
      <c r="B77" t="s">
        <v>223</v>
      </c>
      <c r="C77" s="2" t="s">
        <v>221</v>
      </c>
      <c r="F77" s="5">
        <v>553</v>
      </c>
      <c r="K77" s="7">
        <f t="shared" si="2"/>
        <v>553</v>
      </c>
      <c r="L77" s="14">
        <f>K77+K78</f>
        <v>674.66</v>
      </c>
    </row>
    <row r="78" spans="1:12">
      <c r="C78" s="2" t="s">
        <v>222</v>
      </c>
      <c r="F78" s="5">
        <v>21.56</v>
      </c>
      <c r="G78" s="8">
        <v>100.1</v>
      </c>
      <c r="K78" s="7">
        <f t="shared" si="2"/>
        <v>121.66</v>
      </c>
    </row>
    <row r="79" spans="1:12">
      <c r="A79" s="1" t="s">
        <v>34</v>
      </c>
      <c r="B79" s="2" t="s">
        <v>110</v>
      </c>
      <c r="C79" s="3" t="s">
        <v>191</v>
      </c>
      <c r="D79" s="5">
        <v>27487.439999999999</v>
      </c>
      <c r="E79" s="5">
        <v>9565.1</v>
      </c>
      <c r="F79" s="5">
        <v>37239.879999999997</v>
      </c>
      <c r="G79" s="8">
        <v>19176.099999999999</v>
      </c>
      <c r="K79" s="7">
        <f t="shared" si="2"/>
        <v>93468.51999999999</v>
      </c>
      <c r="L79" s="14">
        <f>K79+K80+K81+K82</f>
        <v>122414.72999999998</v>
      </c>
    </row>
    <row r="80" spans="1:12">
      <c r="A80" s="1"/>
      <c r="B80" s="2"/>
      <c r="C80" s="2" t="s">
        <v>220</v>
      </c>
      <c r="F80" s="5">
        <v>3930</v>
      </c>
      <c r="K80" s="7">
        <f t="shared" si="2"/>
        <v>3930</v>
      </c>
    </row>
    <row r="81" spans="1:12">
      <c r="C81" s="3" t="s">
        <v>194</v>
      </c>
      <c r="D81" s="5">
        <v>334.64</v>
      </c>
      <c r="E81" s="5">
        <v>1193.58</v>
      </c>
      <c r="G81" s="8">
        <v>1837.4</v>
      </c>
      <c r="K81" s="7">
        <f t="shared" si="2"/>
        <v>3365.62</v>
      </c>
    </row>
    <row r="82" spans="1:12">
      <c r="C82" s="3" t="s">
        <v>192</v>
      </c>
      <c r="D82" s="5">
        <v>6591.17</v>
      </c>
      <c r="E82" s="5">
        <v>3003.05</v>
      </c>
      <c r="F82" s="5">
        <v>5184.1899999999996</v>
      </c>
      <c r="G82" s="8">
        <v>6872.18</v>
      </c>
      <c r="K82" s="7">
        <f t="shared" si="2"/>
        <v>21650.59</v>
      </c>
    </row>
    <row r="83" spans="1:12">
      <c r="A83" s="4" t="s">
        <v>209</v>
      </c>
      <c r="B83" s="2" t="s">
        <v>92</v>
      </c>
      <c r="C83" s="3" t="s">
        <v>181</v>
      </c>
      <c r="D83" s="5">
        <v>11000</v>
      </c>
      <c r="K83" s="7">
        <f>D83+E83+F83+G83</f>
        <v>11000</v>
      </c>
      <c r="L83" s="14">
        <f>K83+K84</f>
        <v>13420</v>
      </c>
    </row>
    <row r="84" spans="1:12">
      <c r="A84" s="4"/>
      <c r="B84" s="2"/>
      <c r="C84" s="3" t="s">
        <v>192</v>
      </c>
      <c r="E84" s="5">
        <v>2420</v>
      </c>
      <c r="K84" s="7">
        <f>D84+E84+F84+G84</f>
        <v>2420</v>
      </c>
    </row>
    <row r="85" spans="1:12">
      <c r="A85" s="1" t="s">
        <v>35</v>
      </c>
      <c r="B85" s="2" t="s">
        <v>100</v>
      </c>
      <c r="C85" s="3" t="s">
        <v>188</v>
      </c>
      <c r="D85" s="5">
        <v>221779.91</v>
      </c>
      <c r="E85" s="5">
        <v>2507.35</v>
      </c>
      <c r="F85" s="5">
        <v>375322.49</v>
      </c>
      <c r="G85" s="8">
        <v>1314.25</v>
      </c>
      <c r="K85" s="7">
        <f t="shared" si="2"/>
        <v>600924</v>
      </c>
      <c r="L85" s="14">
        <f>K85+K86</f>
        <v>1163877.53</v>
      </c>
    </row>
    <row r="86" spans="1:12">
      <c r="C86" s="3" t="s">
        <v>181</v>
      </c>
      <c r="D86" s="5">
        <v>108141.62</v>
      </c>
      <c r="E86" s="5">
        <v>65688.800000000003</v>
      </c>
      <c r="F86" s="5">
        <v>240670.21</v>
      </c>
      <c r="G86" s="8">
        <v>148452.9</v>
      </c>
      <c r="K86" s="7">
        <f t="shared" si="2"/>
        <v>562953.53</v>
      </c>
    </row>
    <row r="87" spans="1:12">
      <c r="A87" s="1" t="s">
        <v>36</v>
      </c>
      <c r="B87" s="2" t="s">
        <v>98</v>
      </c>
      <c r="C87" s="3" t="s">
        <v>193</v>
      </c>
      <c r="D87" s="5">
        <v>69741.05</v>
      </c>
      <c r="E87" s="5">
        <v>21870.26</v>
      </c>
      <c r="F87" s="5">
        <v>40297.429999999993</v>
      </c>
      <c r="G87" s="8">
        <v>14311.75</v>
      </c>
      <c r="K87" s="7">
        <f t="shared" si="2"/>
        <v>146220.49</v>
      </c>
      <c r="L87" s="14">
        <f>K87+K88</f>
        <v>151518.29999999999</v>
      </c>
    </row>
    <row r="88" spans="1:12">
      <c r="A88" s="1"/>
      <c r="B88" s="2"/>
      <c r="C88" s="3" t="s">
        <v>188</v>
      </c>
      <c r="F88" s="5">
        <v>5297.81</v>
      </c>
      <c r="K88" s="7">
        <f t="shared" si="2"/>
        <v>5297.81</v>
      </c>
    </row>
    <row r="89" spans="1:12">
      <c r="A89" s="1" t="s">
        <v>37</v>
      </c>
      <c r="B89" s="2" t="s">
        <v>99</v>
      </c>
      <c r="C89" s="3" t="s">
        <v>195</v>
      </c>
      <c r="D89" s="5">
        <v>189.45</v>
      </c>
      <c r="E89" s="5">
        <v>88.25</v>
      </c>
      <c r="F89" s="5">
        <v>290.7</v>
      </c>
      <c r="G89" s="8">
        <v>353.84999999999997</v>
      </c>
      <c r="K89" s="7">
        <f t="shared" si="2"/>
        <v>922.25</v>
      </c>
      <c r="L89" s="14">
        <f>K89+K90+K91</f>
        <v>65801.52</v>
      </c>
    </row>
    <row r="90" spans="1:12">
      <c r="C90" s="3" t="s">
        <v>191</v>
      </c>
      <c r="D90" s="5">
        <v>13999.18</v>
      </c>
      <c r="E90" s="5">
        <v>11415.15</v>
      </c>
      <c r="F90" s="5">
        <v>9423.2900000000009</v>
      </c>
      <c r="G90" s="8">
        <v>19499.849999999995</v>
      </c>
      <c r="K90" s="7">
        <f t="shared" si="2"/>
        <v>54337.47</v>
      </c>
    </row>
    <row r="91" spans="1:12">
      <c r="C91" s="3" t="s">
        <v>192</v>
      </c>
      <c r="D91" s="5">
        <v>2745.07</v>
      </c>
      <c r="E91" s="5">
        <v>2710.29</v>
      </c>
      <c r="F91" s="5">
        <v>1490.36</v>
      </c>
      <c r="G91" s="8">
        <v>3596.08</v>
      </c>
      <c r="K91" s="7">
        <f t="shared" si="2"/>
        <v>10541.8</v>
      </c>
    </row>
    <row r="92" spans="1:12">
      <c r="A92" s="1" t="s">
        <v>38</v>
      </c>
      <c r="B92" s="2" t="s">
        <v>97</v>
      </c>
      <c r="C92" s="3" t="s">
        <v>188</v>
      </c>
      <c r="D92" s="5">
        <v>13496.9</v>
      </c>
      <c r="E92" s="5">
        <v>6083.92</v>
      </c>
      <c r="F92" s="5">
        <v>17708.760000000002</v>
      </c>
      <c r="G92" s="8">
        <v>1422.9</v>
      </c>
      <c r="K92" s="7">
        <f t="shared" si="2"/>
        <v>38712.480000000003</v>
      </c>
      <c r="L92" s="14">
        <f>K92+K93</f>
        <v>151162.48000000001</v>
      </c>
    </row>
    <row r="93" spans="1:12">
      <c r="C93" s="3" t="s">
        <v>181</v>
      </c>
      <c r="D93" s="5">
        <v>34575</v>
      </c>
      <c r="E93" s="5">
        <v>33375</v>
      </c>
      <c r="F93" s="5">
        <v>26700</v>
      </c>
      <c r="G93" s="8">
        <v>17800</v>
      </c>
      <c r="K93" s="7">
        <f t="shared" si="2"/>
        <v>112450</v>
      </c>
    </row>
    <row r="94" spans="1:12">
      <c r="A94" s="1" t="s">
        <v>39</v>
      </c>
      <c r="B94" s="2" t="s">
        <v>96</v>
      </c>
      <c r="C94" s="3" t="s">
        <v>195</v>
      </c>
      <c r="D94" s="5">
        <v>580809.6</v>
      </c>
      <c r="E94" s="5">
        <v>327108.32</v>
      </c>
      <c r="F94" s="5">
        <v>901878.27000000014</v>
      </c>
      <c r="G94" s="8">
        <v>406706.94999999995</v>
      </c>
      <c r="K94" s="7">
        <f t="shared" si="2"/>
        <v>2216503.1399999997</v>
      </c>
      <c r="L94" s="14">
        <f>K94+K95+K96</f>
        <v>2240647.7799999998</v>
      </c>
    </row>
    <row r="95" spans="1:12">
      <c r="C95" s="3" t="s">
        <v>191</v>
      </c>
      <c r="D95" s="5">
        <v>12384.64</v>
      </c>
      <c r="K95" s="7">
        <f t="shared" si="2"/>
        <v>12384.64</v>
      </c>
    </row>
    <row r="96" spans="1:12">
      <c r="C96" s="3" t="s">
        <v>183</v>
      </c>
      <c r="E96" s="5">
        <v>2880</v>
      </c>
      <c r="G96" s="8">
        <v>8880</v>
      </c>
      <c r="K96" s="7">
        <f t="shared" si="2"/>
        <v>11760</v>
      </c>
    </row>
    <row r="97" spans="1:12">
      <c r="A97" s="1" t="s">
        <v>40</v>
      </c>
      <c r="B97" s="2" t="s">
        <v>95</v>
      </c>
      <c r="C97" s="3" t="s">
        <v>188</v>
      </c>
      <c r="D97" s="5">
        <v>48299.58</v>
      </c>
      <c r="E97" s="5">
        <v>46743.61</v>
      </c>
      <c r="F97" s="5">
        <v>66844.33</v>
      </c>
      <c r="G97" s="8">
        <v>48787.79</v>
      </c>
      <c r="K97" s="7">
        <f t="shared" si="2"/>
        <v>210675.31000000003</v>
      </c>
      <c r="L97" s="14">
        <f>K97</f>
        <v>210675.31000000003</v>
      </c>
    </row>
    <row r="98" spans="1:12">
      <c r="A98" s="1" t="s">
        <v>41</v>
      </c>
      <c r="B98" s="2" t="s">
        <v>94</v>
      </c>
      <c r="C98" s="3" t="s">
        <v>191</v>
      </c>
      <c r="D98" s="5">
        <v>1808.7</v>
      </c>
      <c r="E98" s="5">
        <v>5795.2</v>
      </c>
      <c r="F98" s="5">
        <v>99</v>
      </c>
      <c r="G98" s="8">
        <v>425.3</v>
      </c>
      <c r="K98" s="7">
        <f t="shared" si="2"/>
        <v>8128.2</v>
      </c>
      <c r="L98" s="14">
        <f>K98</f>
        <v>8128.2</v>
      </c>
    </row>
    <row r="99" spans="1:12">
      <c r="A99" s="1" t="s">
        <v>42</v>
      </c>
      <c r="B99" s="2" t="s">
        <v>128</v>
      </c>
      <c r="C99" s="3" t="s">
        <v>188</v>
      </c>
      <c r="D99" s="5">
        <v>50488.01</v>
      </c>
      <c r="E99" s="5">
        <v>6198.75</v>
      </c>
      <c r="G99" s="8">
        <v>71806.47</v>
      </c>
      <c r="K99" s="7">
        <f t="shared" si="2"/>
        <v>128493.23000000001</v>
      </c>
      <c r="L99" s="14">
        <f>K99+K100+K101</f>
        <v>331345.92000000004</v>
      </c>
    </row>
    <row r="100" spans="1:12">
      <c r="C100" s="3" t="s">
        <v>181</v>
      </c>
      <c r="D100" s="5">
        <v>121325.86</v>
      </c>
      <c r="E100" s="5">
        <v>18840</v>
      </c>
      <c r="F100" s="5">
        <v>7500</v>
      </c>
      <c r="G100" s="8">
        <v>54702.83</v>
      </c>
      <c r="K100" s="7">
        <f t="shared" si="2"/>
        <v>202368.69</v>
      </c>
    </row>
    <row r="101" spans="1:12">
      <c r="C101" s="3" t="s">
        <v>192</v>
      </c>
      <c r="E101" s="5">
        <v>484</v>
      </c>
      <c r="K101" s="7">
        <f t="shared" si="2"/>
        <v>484</v>
      </c>
    </row>
    <row r="102" spans="1:12">
      <c r="A102" s="1" t="s">
        <v>43</v>
      </c>
      <c r="B102" s="2" t="s">
        <v>127</v>
      </c>
      <c r="C102" s="3" t="s">
        <v>196</v>
      </c>
      <c r="D102" s="5">
        <v>7000</v>
      </c>
      <c r="G102" s="8">
        <v>7000</v>
      </c>
      <c r="K102" s="7">
        <f t="shared" si="2"/>
        <v>14000</v>
      </c>
      <c r="L102" s="14">
        <f>K102+K103+K104+K105</f>
        <v>168726.8</v>
      </c>
    </row>
    <row r="103" spans="1:12">
      <c r="A103" s="1"/>
      <c r="B103" s="2"/>
      <c r="C103" s="2" t="s">
        <v>218</v>
      </c>
      <c r="F103" s="5">
        <v>1624.8600000000001</v>
      </c>
      <c r="K103" s="7">
        <f t="shared" si="2"/>
        <v>1624.8600000000001</v>
      </c>
    </row>
    <row r="104" spans="1:12">
      <c r="C104" s="3" t="s">
        <v>193</v>
      </c>
      <c r="D104" s="5">
        <v>49632.160000000003</v>
      </c>
      <c r="E104" s="5">
        <v>53488.83</v>
      </c>
      <c r="F104" s="5">
        <v>7807.56</v>
      </c>
      <c r="G104" s="8">
        <v>42003</v>
      </c>
      <c r="K104" s="7">
        <f t="shared" si="2"/>
        <v>152931.54999999999</v>
      </c>
    </row>
    <row r="105" spans="1:12">
      <c r="C105" s="3" t="s">
        <v>192</v>
      </c>
      <c r="E105" s="5">
        <v>151.46</v>
      </c>
      <c r="F105" s="5">
        <v>18.93</v>
      </c>
      <c r="K105" s="7">
        <f t="shared" si="2"/>
        <v>170.39000000000001</v>
      </c>
    </row>
    <row r="106" spans="1:12">
      <c r="A106" s="1" t="s">
        <v>44</v>
      </c>
      <c r="B106" s="2" t="s">
        <v>129</v>
      </c>
      <c r="C106" s="3" t="s">
        <v>197</v>
      </c>
      <c r="D106" s="5">
        <v>309601.37</v>
      </c>
      <c r="E106" s="5">
        <v>269380.08</v>
      </c>
      <c r="F106" s="5">
        <v>228564.77999999994</v>
      </c>
      <c r="G106" s="8">
        <v>301322.08999999997</v>
      </c>
      <c r="K106" s="7">
        <f t="shared" si="2"/>
        <v>1108868.3199999998</v>
      </c>
      <c r="L106" s="14">
        <f>K106+K107+K108+K109+K110+K111</f>
        <v>3784681.63</v>
      </c>
    </row>
    <row r="107" spans="1:12">
      <c r="C107" s="3" t="s">
        <v>198</v>
      </c>
      <c r="D107" s="5">
        <v>234032.63</v>
      </c>
      <c r="E107" s="5">
        <v>242735.99</v>
      </c>
      <c r="F107" s="5">
        <v>292007.43999999994</v>
      </c>
      <c r="G107" s="8">
        <v>270946.75999999989</v>
      </c>
      <c r="K107" s="7">
        <f t="shared" si="2"/>
        <v>1039722.8199999998</v>
      </c>
    </row>
    <row r="108" spans="1:12">
      <c r="C108" s="3" t="s">
        <v>189</v>
      </c>
      <c r="E108" s="5">
        <v>11174.29</v>
      </c>
      <c r="K108" s="7">
        <f t="shared" si="2"/>
        <v>11174.29</v>
      </c>
    </row>
    <row r="109" spans="1:12">
      <c r="C109" s="3" t="s">
        <v>191</v>
      </c>
      <c r="D109" s="5">
        <v>346223.38</v>
      </c>
      <c r="E109" s="5">
        <v>510062.26</v>
      </c>
      <c r="F109" s="5">
        <v>363514.84999999992</v>
      </c>
      <c r="G109" s="8">
        <v>319421.63000000006</v>
      </c>
      <c r="K109" s="7">
        <f t="shared" si="2"/>
        <v>1539222.12</v>
      </c>
    </row>
    <row r="110" spans="1:12">
      <c r="C110" s="3" t="s">
        <v>184</v>
      </c>
      <c r="D110" s="5">
        <v>11233.86</v>
      </c>
      <c r="E110" s="5">
        <v>19762.22</v>
      </c>
      <c r="F110" s="5">
        <v>11468.900000000001</v>
      </c>
      <c r="G110" s="8">
        <v>11327.470000000001</v>
      </c>
      <c r="K110" s="7">
        <f t="shared" si="2"/>
        <v>53792.450000000004</v>
      </c>
    </row>
    <row r="111" spans="1:12">
      <c r="C111" s="3" t="s">
        <v>192</v>
      </c>
      <c r="D111" s="5">
        <v>1625.94</v>
      </c>
      <c r="E111" s="5">
        <v>10009.81</v>
      </c>
      <c r="F111" s="5">
        <v>1419.37</v>
      </c>
      <c r="G111" s="8">
        <v>18846.509999999998</v>
      </c>
      <c r="K111" s="7">
        <f t="shared" si="2"/>
        <v>31901.629999999997</v>
      </c>
    </row>
    <row r="112" spans="1:12">
      <c r="A112" s="1" t="s">
        <v>45</v>
      </c>
      <c r="B112" s="2" t="s">
        <v>108</v>
      </c>
      <c r="C112" s="3" t="s">
        <v>188</v>
      </c>
      <c r="D112" s="5">
        <v>1125575.49</v>
      </c>
      <c r="E112" s="5">
        <v>1231911.3799999999</v>
      </c>
      <c r="F112" s="5">
        <v>1002607.6699999999</v>
      </c>
      <c r="G112" s="8">
        <v>800490.59000000008</v>
      </c>
      <c r="K112" s="7">
        <f t="shared" si="2"/>
        <v>4160585.13</v>
      </c>
      <c r="L112" s="14">
        <f>K112+K113</f>
        <v>4166585.13</v>
      </c>
    </row>
    <row r="113" spans="1:12">
      <c r="C113" s="3" t="s">
        <v>181</v>
      </c>
      <c r="D113" s="5">
        <v>6000</v>
      </c>
      <c r="K113" s="7">
        <f t="shared" si="2"/>
        <v>6000</v>
      </c>
    </row>
    <row r="114" spans="1:12">
      <c r="A114" s="1" t="s">
        <v>46</v>
      </c>
      <c r="B114" s="2" t="s">
        <v>106</v>
      </c>
      <c r="C114" s="3" t="s">
        <v>196</v>
      </c>
      <c r="D114" s="5">
        <v>120</v>
      </c>
      <c r="G114" s="8">
        <v>3352.5</v>
      </c>
      <c r="K114" s="7">
        <f t="shared" si="2"/>
        <v>3472.5</v>
      </c>
      <c r="L114" s="14">
        <f>K114+K116+K115</f>
        <v>7942.38</v>
      </c>
    </row>
    <row r="115" spans="1:12">
      <c r="A115" s="1"/>
      <c r="B115" s="2"/>
      <c r="C115" s="2" t="s">
        <v>218</v>
      </c>
      <c r="F115" s="5">
        <v>3705.9300000000003</v>
      </c>
      <c r="K115" s="7">
        <f t="shared" si="2"/>
        <v>3705.9300000000003</v>
      </c>
    </row>
    <row r="116" spans="1:12">
      <c r="C116" s="3" t="s">
        <v>192</v>
      </c>
      <c r="D116" s="5">
        <v>26.4</v>
      </c>
      <c r="G116" s="8">
        <v>737.55</v>
      </c>
      <c r="K116" s="7">
        <f t="shared" si="2"/>
        <v>763.94999999999993</v>
      </c>
    </row>
    <row r="117" spans="1:12">
      <c r="A117" s="1" t="s">
        <v>47</v>
      </c>
      <c r="B117" s="2" t="s">
        <v>107</v>
      </c>
      <c r="C117" s="3" t="s">
        <v>196</v>
      </c>
      <c r="D117" s="5">
        <v>12000</v>
      </c>
      <c r="F117" s="5">
        <v>38333.5</v>
      </c>
      <c r="G117" s="8">
        <v>27833.5</v>
      </c>
      <c r="K117" s="7">
        <f t="shared" si="2"/>
        <v>78167</v>
      </c>
      <c r="L117" s="14">
        <f>K117+K118+K119+K120+K121</f>
        <v>1140667.3199999998</v>
      </c>
    </row>
    <row r="118" spans="1:12">
      <c r="A118" s="1"/>
      <c r="B118" s="2"/>
      <c r="C118" s="3" t="s">
        <v>189</v>
      </c>
      <c r="F118" s="5">
        <v>8000</v>
      </c>
      <c r="K118" s="7">
        <f t="shared" si="2"/>
        <v>8000</v>
      </c>
    </row>
    <row r="119" spans="1:12">
      <c r="C119" s="3" t="s">
        <v>195</v>
      </c>
      <c r="D119" s="5">
        <v>148329.51999999999</v>
      </c>
      <c r="E119" s="5">
        <v>184773.02</v>
      </c>
      <c r="F119" s="5">
        <v>326293.71999999997</v>
      </c>
      <c r="G119" s="8">
        <v>322063.05999999994</v>
      </c>
      <c r="K119" s="7">
        <f t="shared" si="2"/>
        <v>981459.32</v>
      </c>
    </row>
    <row r="120" spans="1:12">
      <c r="C120" s="3" t="s">
        <v>191</v>
      </c>
      <c r="D120" s="5">
        <v>7875.58</v>
      </c>
      <c r="E120" s="5">
        <v>12675.07</v>
      </c>
      <c r="F120" s="5">
        <v>18650.099999999999</v>
      </c>
      <c r="G120" s="8">
        <v>19637.850000000006</v>
      </c>
      <c r="K120" s="7">
        <f t="shared" si="2"/>
        <v>58838.600000000006</v>
      </c>
    </row>
    <row r="121" spans="1:12">
      <c r="C121" s="3" t="s">
        <v>192</v>
      </c>
      <c r="D121" s="5">
        <v>1497.69</v>
      </c>
      <c r="E121" s="5">
        <v>1102.02</v>
      </c>
      <c r="F121" s="5">
        <v>2924.6</v>
      </c>
      <c r="G121" s="8">
        <v>8678.09</v>
      </c>
      <c r="K121" s="7">
        <f t="shared" si="2"/>
        <v>14202.4</v>
      </c>
    </row>
    <row r="122" spans="1:12">
      <c r="A122" s="1">
        <v>3199</v>
      </c>
      <c r="B122" t="s">
        <v>210</v>
      </c>
      <c r="C122" s="3" t="s">
        <v>191</v>
      </c>
      <c r="E122" s="5">
        <v>87.5</v>
      </c>
      <c r="K122" s="7">
        <f t="shared" si="2"/>
        <v>87.5</v>
      </c>
      <c r="L122" s="14">
        <f>K122</f>
        <v>87.5</v>
      </c>
    </row>
    <row r="123" spans="1:12">
      <c r="A123" s="1" t="s">
        <v>48</v>
      </c>
      <c r="B123" s="2" t="s">
        <v>130</v>
      </c>
      <c r="C123" s="3" t="s">
        <v>188</v>
      </c>
      <c r="D123" s="5">
        <v>1024.5899999999999</v>
      </c>
      <c r="K123" s="7">
        <f t="shared" si="2"/>
        <v>1024.5899999999999</v>
      </c>
      <c r="L123" s="14">
        <f>K123+K124+K125</f>
        <v>112214.23</v>
      </c>
    </row>
    <row r="124" spans="1:12">
      <c r="C124" s="3" t="s">
        <v>181</v>
      </c>
      <c r="D124" s="5">
        <v>70849.279999999999</v>
      </c>
      <c r="E124" s="5">
        <v>20000</v>
      </c>
      <c r="G124" s="8">
        <v>105</v>
      </c>
      <c r="K124" s="7">
        <f t="shared" si="2"/>
        <v>90954.28</v>
      </c>
    </row>
    <row r="125" spans="1:12">
      <c r="C125" s="3" t="s">
        <v>192</v>
      </c>
      <c r="D125" s="5">
        <v>83.42</v>
      </c>
      <c r="E125" s="5">
        <v>20128.84</v>
      </c>
      <c r="G125" s="8">
        <v>23.1</v>
      </c>
      <c r="K125" s="7">
        <f t="shared" si="2"/>
        <v>20235.359999999997</v>
      </c>
    </row>
    <row r="126" spans="1:12">
      <c r="A126" s="1" t="s">
        <v>49</v>
      </c>
      <c r="B126" s="2" t="s">
        <v>131</v>
      </c>
      <c r="C126" s="3" t="s">
        <v>197</v>
      </c>
      <c r="D126" s="5">
        <v>46790.62</v>
      </c>
      <c r="E126" s="5">
        <v>45132.22</v>
      </c>
      <c r="F126" s="5">
        <v>55787.040000000008</v>
      </c>
      <c r="G126" s="8">
        <v>66590.62000000001</v>
      </c>
      <c r="K126" s="7">
        <f t="shared" si="2"/>
        <v>214300.5</v>
      </c>
      <c r="L126" s="14">
        <f>K126+K127+K128+K129+K130+K131+K132+K133</f>
        <v>1300254.3499999999</v>
      </c>
    </row>
    <row r="127" spans="1:12">
      <c r="A127" s="1"/>
      <c r="B127" s="2"/>
      <c r="C127" s="3" t="s">
        <v>189</v>
      </c>
      <c r="F127" s="5">
        <v>5216.51</v>
      </c>
      <c r="G127" s="8">
        <v>5687.48</v>
      </c>
      <c r="K127" s="7">
        <f t="shared" si="2"/>
        <v>10903.99</v>
      </c>
    </row>
    <row r="128" spans="1:12">
      <c r="A128" s="1"/>
      <c r="B128" s="2"/>
      <c r="C128" s="2" t="s">
        <v>225</v>
      </c>
      <c r="F128" s="5">
        <v>188</v>
      </c>
      <c r="G128" s="8">
        <v>188.62</v>
      </c>
      <c r="K128" s="7">
        <f t="shared" si="2"/>
        <v>376.62</v>
      </c>
    </row>
    <row r="129" spans="1:12">
      <c r="C129" s="3" t="s">
        <v>198</v>
      </c>
      <c r="D129" s="5">
        <v>206479.61</v>
      </c>
      <c r="E129" s="5">
        <v>211585.9</v>
      </c>
      <c r="F129" s="5">
        <v>230657.51999999973</v>
      </c>
      <c r="G129" s="8">
        <v>220280.24999999985</v>
      </c>
      <c r="K129" s="7">
        <f t="shared" si="2"/>
        <v>869003.27999999968</v>
      </c>
    </row>
    <row r="130" spans="1:12">
      <c r="C130" s="3" t="s">
        <v>191</v>
      </c>
      <c r="D130" s="5">
        <v>19289.07</v>
      </c>
      <c r="E130" s="5">
        <v>27645.09</v>
      </c>
      <c r="F130" s="5">
        <v>28388.61</v>
      </c>
      <c r="G130" s="8">
        <v>23186.559999999998</v>
      </c>
      <c r="K130" s="7">
        <f t="shared" si="2"/>
        <v>98509.33</v>
      </c>
    </row>
    <row r="131" spans="1:12">
      <c r="C131" s="3" t="s">
        <v>184</v>
      </c>
      <c r="D131" s="5">
        <v>23566.52</v>
      </c>
      <c r="E131" s="5">
        <v>24433.58</v>
      </c>
      <c r="F131" s="5">
        <v>25217.119999999999</v>
      </c>
      <c r="G131" s="8">
        <v>24718.34</v>
      </c>
      <c r="K131" s="7">
        <f t="shared" si="2"/>
        <v>97935.56</v>
      </c>
    </row>
    <row r="132" spans="1:12">
      <c r="C132" s="3" t="s">
        <v>206</v>
      </c>
      <c r="E132" s="5">
        <v>320</v>
      </c>
      <c r="F132" s="5">
        <v>201.21</v>
      </c>
      <c r="K132" s="7">
        <f t="shared" si="2"/>
        <v>521.21</v>
      </c>
    </row>
    <row r="133" spans="1:12">
      <c r="C133" s="3" t="s">
        <v>192</v>
      </c>
      <c r="D133" s="5">
        <v>568.75</v>
      </c>
      <c r="E133" s="5">
        <v>309.74</v>
      </c>
      <c r="F133" s="5">
        <v>735.93</v>
      </c>
      <c r="G133" s="8">
        <v>7089.44</v>
      </c>
      <c r="K133" s="7">
        <f t="shared" si="2"/>
        <v>8703.86</v>
      </c>
    </row>
    <row r="134" spans="1:12">
      <c r="A134" s="1" t="s">
        <v>50</v>
      </c>
      <c r="B134" s="2" t="s">
        <v>173</v>
      </c>
      <c r="C134" s="3" t="s">
        <v>191</v>
      </c>
      <c r="D134" s="5">
        <v>989800.28</v>
      </c>
      <c r="E134" s="5">
        <v>1262710.78</v>
      </c>
      <c r="F134" s="5">
        <v>1145602.7899999993</v>
      </c>
      <c r="G134" s="8">
        <v>859436.84999999974</v>
      </c>
      <c r="K134" s="7">
        <f t="shared" si="2"/>
        <v>4257550.6999999993</v>
      </c>
      <c r="L134" s="14">
        <f>K134+K135</f>
        <v>5109197.0799999991</v>
      </c>
    </row>
    <row r="135" spans="1:12">
      <c r="C135" s="3" t="s">
        <v>192</v>
      </c>
      <c r="D135" s="5">
        <v>185146.69</v>
      </c>
      <c r="E135" s="5">
        <v>210236.77</v>
      </c>
      <c r="F135" s="5">
        <v>154983.64000000001</v>
      </c>
      <c r="G135" s="8">
        <v>301279.28000000003</v>
      </c>
      <c r="K135" s="7">
        <f t="shared" si="2"/>
        <v>851646.38</v>
      </c>
    </row>
    <row r="136" spans="1:12">
      <c r="A136" s="1" t="s">
        <v>51</v>
      </c>
      <c r="B136" s="2" t="s">
        <v>121</v>
      </c>
      <c r="C136" s="3" t="s">
        <v>191</v>
      </c>
      <c r="D136" s="5">
        <v>179110.93</v>
      </c>
      <c r="E136" s="5">
        <v>161844.29999999999</v>
      </c>
      <c r="F136" s="5">
        <v>183520.01</v>
      </c>
      <c r="G136" s="8">
        <v>130388.55999999998</v>
      </c>
      <c r="K136" s="7">
        <f t="shared" ref="K136:K198" si="3">D136+E136+F136+G136</f>
        <v>654863.79999999993</v>
      </c>
      <c r="L136" s="14">
        <f>K136+K137</f>
        <v>698968.79999999993</v>
      </c>
    </row>
    <row r="137" spans="1:12">
      <c r="C137" s="3" t="s">
        <v>192</v>
      </c>
      <c r="D137" s="5">
        <v>10389.09</v>
      </c>
      <c r="E137" s="5">
        <v>11508.25</v>
      </c>
      <c r="F137" s="5">
        <v>6623.11</v>
      </c>
      <c r="G137" s="8">
        <v>15584.55</v>
      </c>
      <c r="K137" s="7">
        <f t="shared" si="3"/>
        <v>44105</v>
      </c>
    </row>
    <row r="138" spans="1:12">
      <c r="A138" s="1" t="s">
        <v>52</v>
      </c>
      <c r="B138" s="2" t="s">
        <v>156</v>
      </c>
      <c r="C138" s="3" t="s">
        <v>191</v>
      </c>
      <c r="D138" s="5">
        <v>336421.68</v>
      </c>
      <c r="E138" s="5">
        <v>363594.2</v>
      </c>
      <c r="F138" s="5">
        <v>372170.51000000007</v>
      </c>
      <c r="G138" s="8">
        <v>306036.43999999994</v>
      </c>
      <c r="K138" s="7">
        <f t="shared" si="3"/>
        <v>1378222.83</v>
      </c>
      <c r="L138" s="14">
        <f>K138+K139</f>
        <v>1519249.44</v>
      </c>
    </row>
    <row r="139" spans="1:12">
      <c r="C139" s="3" t="s">
        <v>192</v>
      </c>
      <c r="D139" s="5">
        <v>34149.32</v>
      </c>
      <c r="E139" s="5">
        <v>32113.3</v>
      </c>
      <c r="F139" s="5">
        <v>22683.85</v>
      </c>
      <c r="G139" s="8">
        <v>52080.14</v>
      </c>
      <c r="K139" s="7">
        <f t="shared" si="3"/>
        <v>141026.60999999999</v>
      </c>
    </row>
    <row r="140" spans="1:12">
      <c r="A140" s="1" t="s">
        <v>53</v>
      </c>
      <c r="B140" s="2" t="s">
        <v>166</v>
      </c>
      <c r="C140" s="3" t="s">
        <v>191</v>
      </c>
      <c r="D140" s="5">
        <v>158822.19</v>
      </c>
      <c r="E140" s="5">
        <v>389805.96</v>
      </c>
      <c r="F140" s="5">
        <v>251743.99</v>
      </c>
      <c r="G140" s="8">
        <v>79354.87000000001</v>
      </c>
      <c r="K140" s="7">
        <f t="shared" si="3"/>
        <v>879727.01</v>
      </c>
      <c r="L140" s="14">
        <f>K140+K141</f>
        <v>1041433.43</v>
      </c>
    </row>
    <row r="141" spans="1:12">
      <c r="C141" s="3" t="s">
        <v>192</v>
      </c>
      <c r="D141" s="5">
        <v>17638.39</v>
      </c>
      <c r="E141" s="5">
        <v>5736.27</v>
      </c>
      <c r="F141" s="5">
        <v>125149.5</v>
      </c>
      <c r="G141" s="8">
        <v>13182.26</v>
      </c>
      <c r="K141" s="7">
        <f t="shared" si="3"/>
        <v>161706.42000000001</v>
      </c>
    </row>
    <row r="142" spans="1:12">
      <c r="A142" s="1" t="s">
        <v>54</v>
      </c>
      <c r="B142" s="2" t="s">
        <v>180</v>
      </c>
      <c r="C142" s="3" t="s">
        <v>191</v>
      </c>
      <c r="D142" s="5">
        <v>21825.03</v>
      </c>
      <c r="E142" s="5">
        <v>69973.210000000006</v>
      </c>
      <c r="F142" s="5">
        <v>86577.12</v>
      </c>
      <c r="G142" s="8">
        <v>19403.48</v>
      </c>
      <c r="K142" s="7">
        <f t="shared" si="3"/>
        <v>197778.84</v>
      </c>
      <c r="L142" s="14">
        <f>K142+K143</f>
        <v>246628.22</v>
      </c>
    </row>
    <row r="143" spans="1:12">
      <c r="C143" s="3" t="s">
        <v>192</v>
      </c>
      <c r="D143" s="5">
        <v>10814.86</v>
      </c>
      <c r="E143" s="5">
        <v>12048.58</v>
      </c>
      <c r="F143" s="5">
        <v>8676.83</v>
      </c>
      <c r="G143" s="8">
        <v>17309.11</v>
      </c>
      <c r="K143" s="7">
        <f t="shared" si="3"/>
        <v>48849.380000000005</v>
      </c>
    </row>
    <row r="144" spans="1:12">
      <c r="A144" s="1" t="s">
        <v>55</v>
      </c>
      <c r="B144" s="2" t="s">
        <v>179</v>
      </c>
      <c r="C144" s="3" t="s">
        <v>191</v>
      </c>
      <c r="D144" s="5">
        <v>2.29</v>
      </c>
      <c r="E144" s="5">
        <v>231407.72</v>
      </c>
      <c r="F144" s="5">
        <v>671592.66999999993</v>
      </c>
      <c r="G144" s="8">
        <v>346116.77999999997</v>
      </c>
      <c r="K144" s="7">
        <f t="shared" si="3"/>
        <v>1249119.46</v>
      </c>
      <c r="L144" s="14">
        <f>K144+K145</f>
        <v>1525920.89</v>
      </c>
    </row>
    <row r="145" spans="1:12">
      <c r="C145" s="3" t="s">
        <v>192</v>
      </c>
      <c r="D145" s="5">
        <v>22189.91</v>
      </c>
      <c r="E145" s="5">
        <v>50881.56</v>
      </c>
      <c r="F145" s="5">
        <v>50181.14</v>
      </c>
      <c r="G145" s="8">
        <v>153548.82</v>
      </c>
      <c r="K145" s="7">
        <f t="shared" si="3"/>
        <v>276801.43</v>
      </c>
    </row>
    <row r="146" spans="1:12">
      <c r="A146" s="1" t="s">
        <v>56</v>
      </c>
      <c r="B146" s="2" t="s">
        <v>178</v>
      </c>
      <c r="C146" s="3" t="s">
        <v>191</v>
      </c>
      <c r="D146" s="5">
        <v>96639.85</v>
      </c>
      <c r="E146" s="5">
        <v>113432.56</v>
      </c>
      <c r="F146" s="5">
        <v>180089.26</v>
      </c>
      <c r="G146" s="8">
        <v>156070.71000000002</v>
      </c>
      <c r="K146" s="7">
        <f t="shared" si="3"/>
        <v>546232.38000000012</v>
      </c>
      <c r="L146" s="14">
        <f>K146+K147</f>
        <v>573208.34000000008</v>
      </c>
    </row>
    <row r="147" spans="1:12">
      <c r="C147" s="3" t="s">
        <v>192</v>
      </c>
      <c r="D147" s="5">
        <v>12625.23</v>
      </c>
      <c r="E147" s="5">
        <v>7121.68</v>
      </c>
      <c r="F147" s="5">
        <v>7229.05</v>
      </c>
      <c r="K147" s="7">
        <f t="shared" si="3"/>
        <v>26975.96</v>
      </c>
    </row>
    <row r="148" spans="1:12">
      <c r="A148" s="1" t="s">
        <v>57</v>
      </c>
      <c r="B148" s="2" t="s">
        <v>117</v>
      </c>
      <c r="C148" s="3" t="s">
        <v>202</v>
      </c>
      <c r="E148" s="5">
        <v>1226</v>
      </c>
      <c r="K148" s="7">
        <f t="shared" si="3"/>
        <v>1226</v>
      </c>
      <c r="L148" s="14">
        <f>K148+K149+K150+K151</f>
        <v>930353.83</v>
      </c>
    </row>
    <row r="149" spans="1:12">
      <c r="A149" s="1"/>
      <c r="B149" s="2"/>
      <c r="C149" s="3" t="s">
        <v>191</v>
      </c>
      <c r="D149" s="5">
        <v>793112.11</v>
      </c>
      <c r="E149" s="5">
        <v>21334.61</v>
      </c>
      <c r="G149" s="8">
        <v>51583.199999999997</v>
      </c>
      <c r="K149" s="7">
        <f t="shared" si="3"/>
        <v>866029.91999999993</v>
      </c>
    </row>
    <row r="150" spans="1:12">
      <c r="A150" s="1"/>
      <c r="B150" s="2"/>
      <c r="C150" s="2" t="s">
        <v>226</v>
      </c>
      <c r="F150" s="5">
        <v>200</v>
      </c>
      <c r="G150" s="8">
        <v>6022.5</v>
      </c>
      <c r="K150" s="7">
        <f t="shared" si="3"/>
        <v>6222.5</v>
      </c>
    </row>
    <row r="151" spans="1:12">
      <c r="A151" s="1"/>
      <c r="B151" s="2"/>
      <c r="C151" s="3" t="s">
        <v>184</v>
      </c>
      <c r="E151" s="5">
        <v>56875.41</v>
      </c>
      <c r="K151" s="7">
        <f t="shared" si="3"/>
        <v>56875.41</v>
      </c>
    </row>
    <row r="152" spans="1:12">
      <c r="A152" s="1" t="s">
        <v>58</v>
      </c>
      <c r="B152" s="2" t="s">
        <v>118</v>
      </c>
      <c r="C152" s="3" t="s">
        <v>191</v>
      </c>
      <c r="D152" s="5">
        <v>331979.57</v>
      </c>
      <c r="E152" s="5">
        <v>192290.08</v>
      </c>
      <c r="F152" s="5">
        <v>313544.19000000006</v>
      </c>
      <c r="G152" s="8">
        <v>728190.38</v>
      </c>
      <c r="K152" s="7">
        <f t="shared" si="3"/>
        <v>1566004.2200000002</v>
      </c>
      <c r="L152" s="14">
        <f>K152+K153+K154+K155</f>
        <v>1737895.9100000001</v>
      </c>
    </row>
    <row r="153" spans="1:12">
      <c r="A153" s="1"/>
      <c r="B153" s="2"/>
      <c r="C153" s="2" t="s">
        <v>227</v>
      </c>
      <c r="F153" s="5">
        <v>15000</v>
      </c>
      <c r="K153" s="7">
        <f t="shared" si="3"/>
        <v>15000</v>
      </c>
    </row>
    <row r="154" spans="1:12">
      <c r="A154" s="1"/>
      <c r="B154" s="2"/>
      <c r="C154" s="3" t="s">
        <v>189</v>
      </c>
      <c r="G154" s="8">
        <v>174.64</v>
      </c>
      <c r="K154" s="7">
        <f t="shared" si="3"/>
        <v>174.64</v>
      </c>
    </row>
    <row r="155" spans="1:12">
      <c r="C155" s="3" t="s">
        <v>192</v>
      </c>
      <c r="D155" s="5">
        <v>78673.47</v>
      </c>
      <c r="E155" s="5">
        <v>48814.400000000001</v>
      </c>
      <c r="F155" s="5">
        <v>29229.18</v>
      </c>
      <c r="K155" s="7">
        <f t="shared" si="3"/>
        <v>156717.04999999999</v>
      </c>
    </row>
    <row r="156" spans="1:12">
      <c r="A156" s="1" t="s">
        <v>59</v>
      </c>
      <c r="B156" s="2" t="s">
        <v>138</v>
      </c>
      <c r="C156" s="3" t="s">
        <v>197</v>
      </c>
      <c r="D156" s="5">
        <v>7392</v>
      </c>
      <c r="E156" s="5">
        <v>7706.62</v>
      </c>
      <c r="F156" s="5">
        <v>2978.2</v>
      </c>
      <c r="G156" s="8">
        <v>11438.77</v>
      </c>
      <c r="K156" s="7">
        <f t="shared" si="3"/>
        <v>29515.59</v>
      </c>
      <c r="L156" s="14">
        <f>K156+K157+K158+K159+K160+K161+K162+K163</f>
        <v>199413.94</v>
      </c>
    </row>
    <row r="157" spans="1:12">
      <c r="C157" s="3" t="s">
        <v>188</v>
      </c>
      <c r="D157" s="5">
        <v>6848</v>
      </c>
      <c r="E157" s="5">
        <v>880</v>
      </c>
      <c r="K157" s="7">
        <f t="shared" si="3"/>
        <v>7728</v>
      </c>
    </row>
    <row r="158" spans="1:12">
      <c r="C158" s="3" t="s">
        <v>183</v>
      </c>
      <c r="D158" s="5">
        <v>10393.17</v>
      </c>
      <c r="E158" s="5">
        <v>11889.49</v>
      </c>
      <c r="F158" s="5">
        <v>14449.390000000001</v>
      </c>
      <c r="G158" s="8">
        <v>10005.420000000002</v>
      </c>
      <c r="K158" s="7">
        <f t="shared" si="3"/>
        <v>46737.47</v>
      </c>
    </row>
    <row r="159" spans="1:12">
      <c r="C159" s="3" t="s">
        <v>198</v>
      </c>
      <c r="D159" s="5">
        <v>100</v>
      </c>
      <c r="K159" s="7">
        <f t="shared" si="3"/>
        <v>100</v>
      </c>
    </row>
    <row r="160" spans="1:12">
      <c r="C160" s="3" t="s">
        <v>191</v>
      </c>
      <c r="D160" s="5">
        <v>30438.15</v>
      </c>
      <c r="E160" s="5">
        <v>12615</v>
      </c>
      <c r="F160" s="5">
        <v>30228.940000000002</v>
      </c>
      <c r="G160" s="8">
        <v>29352.660000000003</v>
      </c>
      <c r="K160" s="7">
        <f t="shared" si="3"/>
        <v>102634.75</v>
      </c>
    </row>
    <row r="161" spans="1:12">
      <c r="C161" s="3" t="s">
        <v>189</v>
      </c>
      <c r="E161" s="5">
        <v>1120</v>
      </c>
      <c r="K161" s="7">
        <f t="shared" si="3"/>
        <v>1120</v>
      </c>
    </row>
    <row r="162" spans="1:12">
      <c r="C162" s="3" t="s">
        <v>196</v>
      </c>
      <c r="E162" s="5">
        <v>450</v>
      </c>
      <c r="F162" s="5">
        <v>7230</v>
      </c>
      <c r="G162" s="8">
        <v>1974</v>
      </c>
      <c r="K162" s="7">
        <f t="shared" si="3"/>
        <v>9654</v>
      </c>
    </row>
    <row r="163" spans="1:12">
      <c r="C163" s="3" t="s">
        <v>192</v>
      </c>
      <c r="D163" s="5">
        <v>965.47</v>
      </c>
      <c r="F163" s="5">
        <v>958.66</v>
      </c>
      <c r="K163" s="7">
        <f t="shared" si="3"/>
        <v>1924.13</v>
      </c>
    </row>
    <row r="164" spans="1:12">
      <c r="A164" s="1">
        <v>3214</v>
      </c>
      <c r="B164" s="2" t="s">
        <v>152</v>
      </c>
      <c r="C164" s="3" t="s">
        <v>191</v>
      </c>
      <c r="D164" s="5">
        <v>410234.61</v>
      </c>
      <c r="E164" s="5">
        <v>1021258.39</v>
      </c>
      <c r="F164" s="5">
        <v>882616.38</v>
      </c>
      <c r="G164" s="8">
        <v>800067.5</v>
      </c>
      <c r="K164" s="7">
        <f t="shared" si="3"/>
        <v>3114176.88</v>
      </c>
      <c r="L164" s="14">
        <f>K164+K165+K166</f>
        <v>3548676.81</v>
      </c>
    </row>
    <row r="165" spans="1:12">
      <c r="A165" s="1"/>
      <c r="B165" s="2"/>
      <c r="C165" s="2" t="s">
        <v>236</v>
      </c>
      <c r="G165" s="8">
        <v>10324</v>
      </c>
      <c r="K165" s="7">
        <f t="shared" si="3"/>
        <v>10324</v>
      </c>
    </row>
    <row r="166" spans="1:12">
      <c r="C166" s="3" t="s">
        <v>192</v>
      </c>
      <c r="D166" s="5">
        <v>79896.42</v>
      </c>
      <c r="E166" s="5">
        <v>202516.41</v>
      </c>
      <c r="F166" s="5">
        <v>141763.1</v>
      </c>
      <c r="K166" s="7">
        <f t="shared" si="3"/>
        <v>424175.93000000005</v>
      </c>
    </row>
    <row r="167" spans="1:12">
      <c r="A167" s="1" t="s">
        <v>60</v>
      </c>
      <c r="B167" s="2" t="s">
        <v>150</v>
      </c>
      <c r="C167" s="3" t="s">
        <v>190</v>
      </c>
      <c r="D167" s="5">
        <v>514.79999999999995</v>
      </c>
      <c r="F167" s="5">
        <v>263.13</v>
      </c>
      <c r="K167" s="7">
        <f>D167+E167+F167+G167</f>
        <v>777.93</v>
      </c>
      <c r="L167" s="14">
        <f>K167+K168+K169+K170</f>
        <v>2936498.86</v>
      </c>
    </row>
    <row r="168" spans="1:12">
      <c r="A168" s="1"/>
      <c r="B168" s="2"/>
      <c r="C168" s="3" t="s">
        <v>189</v>
      </c>
      <c r="F168" s="5">
        <v>1196.05</v>
      </c>
      <c r="G168" s="8">
        <v>3078.5</v>
      </c>
      <c r="K168" s="7">
        <f t="shared" si="3"/>
        <v>4274.55</v>
      </c>
    </row>
    <row r="169" spans="1:12">
      <c r="C169" s="3" t="s">
        <v>191</v>
      </c>
      <c r="D169" s="5">
        <v>790216.52</v>
      </c>
      <c r="E169" s="5">
        <v>566859.03</v>
      </c>
      <c r="F169" s="5">
        <v>515779.5400000001</v>
      </c>
      <c r="G169" s="8">
        <v>526785.94999999995</v>
      </c>
      <c r="K169" s="7">
        <f t="shared" si="3"/>
        <v>2399641.04</v>
      </c>
    </row>
    <row r="170" spans="1:12">
      <c r="C170" s="3" t="s">
        <v>192</v>
      </c>
      <c r="D170" s="5">
        <v>106625.3</v>
      </c>
      <c r="E170" s="5">
        <v>177723.43</v>
      </c>
      <c r="F170" s="5">
        <v>44930.21</v>
      </c>
      <c r="G170" s="8">
        <v>202526.4</v>
      </c>
      <c r="K170" s="7">
        <f t="shared" si="3"/>
        <v>531805.34</v>
      </c>
    </row>
    <row r="171" spans="1:12">
      <c r="A171" s="1" t="s">
        <v>61</v>
      </c>
      <c r="B171" s="2" t="s">
        <v>151</v>
      </c>
      <c r="C171" s="3" t="s">
        <v>191</v>
      </c>
      <c r="D171" s="5">
        <v>4377.1000000000004</v>
      </c>
      <c r="E171" s="5">
        <v>1932.54</v>
      </c>
      <c r="F171" s="5">
        <v>819.31000000000006</v>
      </c>
      <c r="G171" s="8">
        <v>443.71999999999997</v>
      </c>
      <c r="K171" s="7">
        <f t="shared" si="3"/>
        <v>7572.670000000001</v>
      </c>
      <c r="L171" s="14">
        <f>K171+K172</f>
        <v>9236.3900000000012</v>
      </c>
    </row>
    <row r="172" spans="1:12">
      <c r="C172" s="3" t="s">
        <v>192</v>
      </c>
      <c r="D172" s="5">
        <v>897.5</v>
      </c>
      <c r="E172" s="5">
        <v>488.36</v>
      </c>
      <c r="F172" s="5">
        <v>180.25</v>
      </c>
      <c r="G172" s="8">
        <v>97.61</v>
      </c>
      <c r="K172" s="7">
        <f t="shared" si="3"/>
        <v>1663.72</v>
      </c>
    </row>
    <row r="173" spans="1:12">
      <c r="A173" s="1" t="s">
        <v>62</v>
      </c>
      <c r="B173" s="2" t="s">
        <v>103</v>
      </c>
      <c r="C173" s="3" t="s">
        <v>191</v>
      </c>
      <c r="D173" s="5">
        <v>50250</v>
      </c>
      <c r="E173" s="5">
        <v>50250</v>
      </c>
      <c r="F173" s="5">
        <v>50250</v>
      </c>
      <c r="G173" s="8">
        <v>50250</v>
      </c>
      <c r="K173" s="7">
        <f t="shared" si="3"/>
        <v>201000</v>
      </c>
      <c r="L173" s="14">
        <f>K173+K174</f>
        <v>256275</v>
      </c>
    </row>
    <row r="174" spans="1:12">
      <c r="C174" s="3" t="s">
        <v>192</v>
      </c>
      <c r="D174" s="5">
        <v>11055</v>
      </c>
      <c r="E174" s="5">
        <v>11055</v>
      </c>
      <c r="F174" s="5">
        <v>11055</v>
      </c>
      <c r="G174" s="8">
        <v>22110</v>
      </c>
      <c r="K174" s="7">
        <f t="shared" si="3"/>
        <v>55275</v>
      </c>
    </row>
    <row r="175" spans="1:12">
      <c r="A175" s="1" t="s">
        <v>63</v>
      </c>
      <c r="B175" s="2" t="s">
        <v>175</v>
      </c>
      <c r="C175" s="3" t="s">
        <v>197</v>
      </c>
      <c r="D175" s="5">
        <v>29764.28</v>
      </c>
      <c r="E175" s="5">
        <v>1556.07</v>
      </c>
      <c r="F175" s="5">
        <v>5441.41</v>
      </c>
      <c r="G175" s="8">
        <v>10974.980000000001</v>
      </c>
      <c r="K175" s="7">
        <f t="shared" si="3"/>
        <v>47736.74</v>
      </c>
      <c r="L175" s="14">
        <f>K175+K176+K177+K178+K179</f>
        <v>53762.749999999993</v>
      </c>
    </row>
    <row r="176" spans="1:12">
      <c r="A176" s="1"/>
      <c r="B176" s="2"/>
      <c r="C176" s="3" t="s">
        <v>211</v>
      </c>
      <c r="E176" s="5">
        <v>16.559999999999999</v>
      </c>
      <c r="K176" s="7">
        <f t="shared" si="3"/>
        <v>16.559999999999999</v>
      </c>
    </row>
    <row r="177" spans="1:12">
      <c r="C177" s="3" t="s">
        <v>199</v>
      </c>
      <c r="D177" s="5">
        <v>608.75</v>
      </c>
      <c r="F177" s="5">
        <v>408.75</v>
      </c>
      <c r="G177" s="8">
        <v>400</v>
      </c>
      <c r="K177" s="7">
        <f t="shared" si="3"/>
        <v>1417.5</v>
      </c>
    </row>
    <row r="178" spans="1:12">
      <c r="C178" s="2" t="s">
        <v>221</v>
      </c>
      <c r="G178" s="8">
        <v>80</v>
      </c>
      <c r="K178" s="7">
        <f t="shared" si="3"/>
        <v>80</v>
      </c>
    </row>
    <row r="179" spans="1:12">
      <c r="C179" s="3" t="s">
        <v>192</v>
      </c>
      <c r="D179" s="5">
        <v>1475.01</v>
      </c>
      <c r="G179" s="8">
        <v>3036.94</v>
      </c>
      <c r="K179" s="7">
        <f t="shared" si="3"/>
        <v>4511.95</v>
      </c>
    </row>
    <row r="180" spans="1:12">
      <c r="A180" s="1" t="s">
        <v>64</v>
      </c>
      <c r="B180" s="2" t="s">
        <v>174</v>
      </c>
      <c r="C180" s="3" t="s">
        <v>191</v>
      </c>
      <c r="D180" s="5">
        <v>114430.83</v>
      </c>
      <c r="E180" s="5">
        <v>119057.22</v>
      </c>
      <c r="F180" s="5">
        <v>129889.03</v>
      </c>
      <c r="G180" s="8">
        <v>124261.58</v>
      </c>
      <c r="K180" s="7">
        <f t="shared" si="3"/>
        <v>487638.66</v>
      </c>
      <c r="L180" s="14">
        <f>K180+K181+K182</f>
        <v>682239.89999999991</v>
      </c>
    </row>
    <row r="181" spans="1:12">
      <c r="A181" s="1"/>
      <c r="B181" s="2"/>
      <c r="C181" s="3" t="s">
        <v>211</v>
      </c>
      <c r="E181" s="5">
        <v>46461</v>
      </c>
      <c r="G181" s="8">
        <v>46461</v>
      </c>
      <c r="K181" s="7">
        <f t="shared" si="3"/>
        <v>92922</v>
      </c>
    </row>
    <row r="182" spans="1:12">
      <c r="C182" s="3" t="s">
        <v>192</v>
      </c>
      <c r="D182" s="5">
        <v>18824.259999999998</v>
      </c>
      <c r="E182" s="5">
        <v>30707.85</v>
      </c>
      <c r="F182" s="5">
        <v>14853.88</v>
      </c>
      <c r="G182" s="8">
        <v>37293.25</v>
      </c>
      <c r="K182" s="7">
        <f t="shared" si="3"/>
        <v>101679.23999999999</v>
      </c>
    </row>
    <row r="183" spans="1:12">
      <c r="A183" s="1" t="s">
        <v>65</v>
      </c>
      <c r="B183" s="2" t="s">
        <v>149</v>
      </c>
      <c r="C183" s="3" t="s">
        <v>191</v>
      </c>
      <c r="D183" s="5">
        <v>13070.59</v>
      </c>
      <c r="E183" s="5">
        <v>240</v>
      </c>
      <c r="F183" s="5">
        <v>1236.98</v>
      </c>
      <c r="G183" s="8">
        <v>4553.6000000000004</v>
      </c>
      <c r="K183" s="7">
        <f t="shared" si="3"/>
        <v>19101.169999999998</v>
      </c>
      <c r="L183" s="14">
        <f>K183+K184</f>
        <v>22972.519999999997</v>
      </c>
    </row>
    <row r="184" spans="1:12">
      <c r="C184" s="3" t="s">
        <v>192</v>
      </c>
      <c r="D184" s="5">
        <v>3447.43</v>
      </c>
      <c r="E184" s="5">
        <v>13.2</v>
      </c>
      <c r="F184" s="5">
        <v>241.32</v>
      </c>
      <c r="G184" s="8">
        <v>169.4</v>
      </c>
      <c r="K184" s="7">
        <f t="shared" si="3"/>
        <v>3871.35</v>
      </c>
    </row>
    <row r="185" spans="1:12">
      <c r="A185" s="1" t="s">
        <v>66</v>
      </c>
      <c r="B185" s="2" t="s">
        <v>104</v>
      </c>
      <c r="C185" s="3" t="s">
        <v>189</v>
      </c>
      <c r="D185" s="5">
        <v>1641.75</v>
      </c>
      <c r="E185" s="5">
        <v>536.44000000000005</v>
      </c>
      <c r="F185" s="5">
        <v>48263.78</v>
      </c>
      <c r="G185" s="8">
        <v>37421.74</v>
      </c>
      <c r="K185" s="7">
        <f t="shared" si="3"/>
        <v>87863.709999999992</v>
      </c>
      <c r="L185" s="14">
        <f>K185+K186+K187+K188+K189+K190+K191+K192+K193+K194+K195+K196+K197+K198+K199</f>
        <v>6122351.3799999999</v>
      </c>
    </row>
    <row r="186" spans="1:12">
      <c r="C186" s="3" t="s">
        <v>197</v>
      </c>
      <c r="D186" s="5">
        <v>2800</v>
      </c>
      <c r="F186" s="5">
        <v>1067.5</v>
      </c>
      <c r="G186" s="8">
        <v>1147.54</v>
      </c>
      <c r="K186" s="7">
        <f t="shared" si="3"/>
        <v>5015.04</v>
      </c>
    </row>
    <row r="187" spans="1:12">
      <c r="C187" s="2" t="s">
        <v>234</v>
      </c>
      <c r="G187" s="8">
        <v>1793.22</v>
      </c>
      <c r="K187" s="7">
        <f t="shared" si="3"/>
        <v>1793.22</v>
      </c>
    </row>
    <row r="188" spans="1:12">
      <c r="C188" s="3" t="s">
        <v>188</v>
      </c>
      <c r="D188" s="5">
        <v>33273.32</v>
      </c>
      <c r="E188" s="5">
        <v>27111.52</v>
      </c>
      <c r="F188" s="5">
        <v>30493.089999999997</v>
      </c>
      <c r="G188" s="8">
        <v>122934.55</v>
      </c>
      <c r="K188" s="7">
        <f t="shared" si="3"/>
        <v>213812.47999999998</v>
      </c>
    </row>
    <row r="189" spans="1:12">
      <c r="C189" s="3" t="s">
        <v>183</v>
      </c>
      <c r="D189" s="5">
        <v>6651.47</v>
      </c>
      <c r="E189" s="5">
        <v>963.09</v>
      </c>
      <c r="F189" s="5">
        <v>198</v>
      </c>
      <c r="G189" s="8">
        <v>549.15</v>
      </c>
      <c r="K189" s="7">
        <f t="shared" si="3"/>
        <v>8361.7100000000009</v>
      </c>
    </row>
    <row r="190" spans="1:12">
      <c r="C190" s="3" t="s">
        <v>195</v>
      </c>
      <c r="D190" s="5">
        <v>247183.05</v>
      </c>
      <c r="E190" s="5">
        <v>376251.7</v>
      </c>
      <c r="F190" s="5">
        <v>476911.3</v>
      </c>
      <c r="G190" s="8">
        <v>592661.30999999994</v>
      </c>
      <c r="K190" s="7">
        <f t="shared" si="3"/>
        <v>1693007.3599999999</v>
      </c>
    </row>
    <row r="191" spans="1:12">
      <c r="C191" s="3" t="s">
        <v>186</v>
      </c>
      <c r="D191" s="5">
        <v>13497.61</v>
      </c>
      <c r="E191" s="5">
        <v>13105.16</v>
      </c>
      <c r="F191" s="5">
        <v>12577.55</v>
      </c>
      <c r="G191" s="8">
        <v>20911.849999999999</v>
      </c>
      <c r="K191" s="7">
        <f t="shared" si="3"/>
        <v>60092.17</v>
      </c>
    </row>
    <row r="192" spans="1:12">
      <c r="C192" s="3" t="s">
        <v>198</v>
      </c>
      <c r="D192" s="5">
        <v>264.10000000000002</v>
      </c>
      <c r="E192" s="5">
        <v>78.08</v>
      </c>
      <c r="K192" s="7">
        <f t="shared" si="3"/>
        <v>342.18</v>
      </c>
    </row>
    <row r="193" spans="1:12">
      <c r="C193" s="3" t="s">
        <v>191</v>
      </c>
      <c r="D193" s="5">
        <v>882792.61</v>
      </c>
      <c r="E193" s="5">
        <v>1039672.73</v>
      </c>
      <c r="F193" s="5">
        <v>857466.76</v>
      </c>
      <c r="G193" s="8">
        <v>175100.21000000008</v>
      </c>
      <c r="K193" s="7">
        <f t="shared" si="3"/>
        <v>2955032.3099999996</v>
      </c>
    </row>
    <row r="194" spans="1:12">
      <c r="C194" s="3" t="s">
        <v>184</v>
      </c>
      <c r="D194" s="5">
        <v>6113.26</v>
      </c>
      <c r="E194" s="5">
        <v>9752.9599999999991</v>
      </c>
      <c r="F194" s="5">
        <v>5306.83</v>
      </c>
      <c r="G194" s="8">
        <v>5638.71</v>
      </c>
      <c r="K194" s="7">
        <f t="shared" si="3"/>
        <v>26811.759999999998</v>
      </c>
    </row>
    <row r="195" spans="1:12">
      <c r="C195" s="3" t="s">
        <v>196</v>
      </c>
      <c r="E195" s="5">
        <v>75277.899999999994</v>
      </c>
      <c r="F195" s="5">
        <v>42380</v>
      </c>
      <c r="G195" s="8">
        <v>24320.9</v>
      </c>
      <c r="K195" s="7">
        <f t="shared" si="3"/>
        <v>141978.79999999999</v>
      </c>
    </row>
    <row r="196" spans="1:12">
      <c r="C196" s="2" t="s">
        <v>228</v>
      </c>
      <c r="F196" s="5">
        <v>10458.02</v>
      </c>
      <c r="G196" s="8">
        <v>4359.3</v>
      </c>
      <c r="K196" s="7">
        <f t="shared" si="3"/>
        <v>14817.32</v>
      </c>
    </row>
    <row r="197" spans="1:12">
      <c r="C197" s="3" t="s">
        <v>181</v>
      </c>
      <c r="E197" s="5">
        <v>3000</v>
      </c>
      <c r="F197" s="5">
        <v>6600</v>
      </c>
      <c r="G197" s="8">
        <v>132.19</v>
      </c>
      <c r="K197" s="7">
        <f t="shared" si="3"/>
        <v>9732.19</v>
      </c>
    </row>
    <row r="198" spans="1:12">
      <c r="C198" s="3" t="s">
        <v>194</v>
      </c>
      <c r="D198" s="5">
        <v>166</v>
      </c>
      <c r="E198" s="5">
        <v>48</v>
      </c>
      <c r="G198" s="8">
        <v>168</v>
      </c>
      <c r="K198" s="7">
        <f t="shared" si="3"/>
        <v>382</v>
      </c>
    </row>
    <row r="199" spans="1:12">
      <c r="C199" s="3" t="s">
        <v>192</v>
      </c>
      <c r="D199" s="5">
        <v>235560.81</v>
      </c>
      <c r="E199" s="5">
        <v>253605.03</v>
      </c>
      <c r="F199" s="5">
        <v>90956.2</v>
      </c>
      <c r="G199" s="8">
        <v>323187.09000000003</v>
      </c>
      <c r="K199" s="7">
        <f t="shared" ref="K199:K262" si="4">D199+E199+F199+G199</f>
        <v>903309.12999999989</v>
      </c>
    </row>
    <row r="200" spans="1:12">
      <c r="A200" s="1">
        <v>4113</v>
      </c>
      <c r="B200" t="s">
        <v>240</v>
      </c>
      <c r="C200" s="2" t="s">
        <v>221</v>
      </c>
      <c r="G200" s="8">
        <v>25000</v>
      </c>
      <c r="K200" s="7">
        <f t="shared" si="4"/>
        <v>25000</v>
      </c>
      <c r="L200" s="14">
        <f>K200</f>
        <v>25000</v>
      </c>
    </row>
    <row r="201" spans="1:12">
      <c r="A201" s="1" t="s">
        <v>67</v>
      </c>
      <c r="B201" s="2" t="s">
        <v>133</v>
      </c>
      <c r="C201" s="3" t="s">
        <v>200</v>
      </c>
      <c r="D201" s="5">
        <v>866738.72</v>
      </c>
      <c r="E201" s="5">
        <v>750065.64</v>
      </c>
      <c r="F201" s="5">
        <v>558177.16</v>
      </c>
      <c r="G201" s="8">
        <v>467331.58000000013</v>
      </c>
      <c r="K201" s="7">
        <f t="shared" si="4"/>
        <v>2642313.1</v>
      </c>
      <c r="L201" s="14">
        <f>K201</f>
        <v>2642313.1</v>
      </c>
    </row>
    <row r="202" spans="1:12">
      <c r="A202" s="1" t="s">
        <v>68</v>
      </c>
      <c r="B202" s="2" t="s">
        <v>132</v>
      </c>
      <c r="C202" s="3" t="s">
        <v>196</v>
      </c>
      <c r="D202" s="5">
        <v>7500</v>
      </c>
      <c r="K202" s="7">
        <f t="shared" si="4"/>
        <v>7500</v>
      </c>
      <c r="L202" s="14">
        <f>K202+K203+K204</f>
        <v>10690</v>
      </c>
    </row>
    <row r="203" spans="1:12">
      <c r="C203" s="3" t="s">
        <v>191</v>
      </c>
      <c r="D203" s="5">
        <v>750</v>
      </c>
      <c r="E203" s="5">
        <v>2000</v>
      </c>
      <c r="K203" s="7">
        <f t="shared" si="4"/>
        <v>2750</v>
      </c>
    </row>
    <row r="204" spans="1:12">
      <c r="C204" s="3" t="s">
        <v>192</v>
      </c>
      <c r="E204" s="5">
        <v>440</v>
      </c>
      <c r="K204" s="7">
        <f t="shared" si="4"/>
        <v>440</v>
      </c>
    </row>
    <row r="205" spans="1:12">
      <c r="A205" s="1" t="s">
        <v>69</v>
      </c>
      <c r="B205" s="2" t="s">
        <v>126</v>
      </c>
      <c r="C205" s="3" t="s">
        <v>193</v>
      </c>
      <c r="D205" s="5">
        <v>3427.31</v>
      </c>
      <c r="F205" s="5">
        <v>1879.18</v>
      </c>
      <c r="K205" s="7">
        <f t="shared" si="4"/>
        <v>5306.49</v>
      </c>
      <c r="L205" s="14">
        <f>K205+K206+K207</f>
        <v>60370.52</v>
      </c>
    </row>
    <row r="206" spans="1:12">
      <c r="A206" s="1"/>
      <c r="B206" s="2"/>
      <c r="C206" s="2" t="s">
        <v>229</v>
      </c>
      <c r="F206" s="5">
        <v>54481.01</v>
      </c>
      <c r="K206" s="7">
        <f t="shared" si="4"/>
        <v>54481.01</v>
      </c>
    </row>
    <row r="207" spans="1:12">
      <c r="C207" s="3" t="s">
        <v>200</v>
      </c>
      <c r="D207" s="5">
        <v>583.02</v>
      </c>
      <c r="K207" s="7">
        <f t="shared" si="4"/>
        <v>583.02</v>
      </c>
    </row>
    <row r="208" spans="1:12">
      <c r="A208" s="1" t="s">
        <v>70</v>
      </c>
      <c r="B208" s="2" t="s">
        <v>159</v>
      </c>
      <c r="C208" s="3" t="s">
        <v>197</v>
      </c>
      <c r="D208" s="5">
        <v>2687.07</v>
      </c>
      <c r="E208" s="5">
        <v>4356.83</v>
      </c>
      <c r="F208" s="5">
        <v>5703.32</v>
      </c>
      <c r="K208" s="7">
        <f t="shared" si="4"/>
        <v>12747.22</v>
      </c>
      <c r="L208" s="14">
        <f>K208+K209</f>
        <v>13035.22</v>
      </c>
    </row>
    <row r="209" spans="1:12">
      <c r="C209" s="3" t="s">
        <v>191</v>
      </c>
      <c r="D209" s="5">
        <v>0</v>
      </c>
      <c r="E209" s="5">
        <v>192</v>
      </c>
      <c r="G209" s="8">
        <v>95.999999999999972</v>
      </c>
      <c r="K209" s="7">
        <f t="shared" si="4"/>
        <v>288</v>
      </c>
    </row>
    <row r="210" spans="1:12">
      <c r="A210" s="1" t="s">
        <v>71</v>
      </c>
      <c r="B210" s="2" t="s">
        <v>111</v>
      </c>
      <c r="C210" s="3" t="s">
        <v>201</v>
      </c>
      <c r="D210" s="5">
        <v>311.64999999999998</v>
      </c>
      <c r="E210" s="5">
        <v>277.14999999999998</v>
      </c>
      <c r="F210" s="5">
        <v>1017.35</v>
      </c>
      <c r="G210" s="8">
        <v>424.2</v>
      </c>
      <c r="K210" s="7">
        <f t="shared" si="4"/>
        <v>2030.3500000000001</v>
      </c>
      <c r="L210" s="14">
        <f>K210+K211+K212+K213+K214+K215</f>
        <v>145127.82999999999</v>
      </c>
    </row>
    <row r="211" spans="1:12">
      <c r="A211" s="1"/>
      <c r="B211" s="2"/>
      <c r="C211" s="2" t="s">
        <v>231</v>
      </c>
      <c r="F211" s="5">
        <v>1137.51</v>
      </c>
      <c r="G211" s="8">
        <v>6149.81</v>
      </c>
      <c r="K211" s="7">
        <f t="shared" si="4"/>
        <v>7287.3200000000006</v>
      </c>
    </row>
    <row r="212" spans="1:12">
      <c r="A212" s="1"/>
      <c r="B212" s="2"/>
      <c r="C212" s="2" t="s">
        <v>230</v>
      </c>
      <c r="F212" s="5">
        <v>1626.14</v>
      </c>
      <c r="G212" s="8">
        <v>1395.21</v>
      </c>
      <c r="K212" s="7">
        <f t="shared" si="4"/>
        <v>3021.3500000000004</v>
      </c>
    </row>
    <row r="213" spans="1:12">
      <c r="C213" s="3" t="s">
        <v>202</v>
      </c>
      <c r="D213" s="5">
        <v>10861.64</v>
      </c>
      <c r="E213" s="5">
        <v>5416.21</v>
      </c>
      <c r="F213" s="5">
        <v>911.16</v>
      </c>
      <c r="G213" s="8">
        <v>5709.9500000000007</v>
      </c>
      <c r="K213" s="7">
        <f t="shared" si="4"/>
        <v>22898.959999999999</v>
      </c>
    </row>
    <row r="214" spans="1:12">
      <c r="C214" s="3" t="s">
        <v>191</v>
      </c>
      <c r="D214" s="5">
        <v>20681.52</v>
      </c>
      <c r="E214" s="5">
        <v>7996.25</v>
      </c>
      <c r="F214" s="5">
        <v>14070.41</v>
      </c>
      <c r="G214" s="8">
        <v>34544.21</v>
      </c>
      <c r="K214" s="7">
        <f t="shared" si="4"/>
        <v>77292.39</v>
      </c>
    </row>
    <row r="215" spans="1:12">
      <c r="C215" s="3" t="s">
        <v>203</v>
      </c>
      <c r="D215" s="5">
        <v>4910.72</v>
      </c>
      <c r="E215" s="5">
        <v>7325.2</v>
      </c>
      <c r="F215" s="5">
        <v>11054.39</v>
      </c>
      <c r="G215" s="8">
        <v>9307.15</v>
      </c>
      <c r="K215" s="7">
        <f t="shared" si="4"/>
        <v>32597.46</v>
      </c>
    </row>
    <row r="216" spans="1:12">
      <c r="A216" s="1" t="s">
        <v>72</v>
      </c>
      <c r="B216" s="2" t="s">
        <v>158</v>
      </c>
      <c r="C216" s="3" t="s">
        <v>191</v>
      </c>
      <c r="D216" s="5">
        <v>132150.39000000001</v>
      </c>
      <c r="E216" s="5">
        <v>115777.51</v>
      </c>
      <c r="F216" s="5">
        <v>190266.8900000001</v>
      </c>
      <c r="G216" s="8">
        <v>90552.47</v>
      </c>
      <c r="K216" s="7">
        <f t="shared" si="4"/>
        <v>528747.26000000013</v>
      </c>
      <c r="L216" s="14">
        <f>K216+K217+K218</f>
        <v>682987.32000000007</v>
      </c>
    </row>
    <row r="217" spans="1:12">
      <c r="A217" s="1"/>
      <c r="B217" s="2"/>
      <c r="C217" s="2" t="s">
        <v>227</v>
      </c>
      <c r="F217" s="5">
        <v>15027.32</v>
      </c>
      <c r="K217" s="7">
        <f t="shared" si="4"/>
        <v>15027.32</v>
      </c>
    </row>
    <row r="218" spans="1:12">
      <c r="C218" s="3" t="s">
        <v>192</v>
      </c>
      <c r="D218" s="5">
        <v>37402.89</v>
      </c>
      <c r="E218" s="5">
        <v>26019.53</v>
      </c>
      <c r="F218" s="5">
        <v>20798.29</v>
      </c>
      <c r="G218" s="8">
        <v>54992.03</v>
      </c>
      <c r="K218" s="7">
        <f t="shared" si="4"/>
        <v>139212.74</v>
      </c>
    </row>
    <row r="219" spans="1:12">
      <c r="A219" s="1" t="s">
        <v>73</v>
      </c>
      <c r="B219" s="2" t="s">
        <v>148</v>
      </c>
      <c r="C219" s="3" t="s">
        <v>183</v>
      </c>
      <c r="D219" s="5">
        <v>139.02000000000001</v>
      </c>
      <c r="E219" s="5">
        <v>627</v>
      </c>
      <c r="K219" s="7">
        <f t="shared" si="4"/>
        <v>766.02</v>
      </c>
      <c r="L219" s="14">
        <f>K219+K220+K221</f>
        <v>14846.840000000002</v>
      </c>
    </row>
    <row r="220" spans="1:12">
      <c r="C220" s="3" t="s">
        <v>191</v>
      </c>
      <c r="D220" s="5">
        <v>4745.12</v>
      </c>
      <c r="E220" s="5">
        <v>6268.4</v>
      </c>
      <c r="F220" s="5">
        <v>528.12</v>
      </c>
      <c r="K220" s="7">
        <f t="shared" si="4"/>
        <v>11541.640000000001</v>
      </c>
    </row>
    <row r="221" spans="1:12">
      <c r="C221" s="3" t="s">
        <v>192</v>
      </c>
      <c r="D221" s="5">
        <v>1043.94</v>
      </c>
      <c r="F221" s="5">
        <v>1379.05</v>
      </c>
      <c r="G221" s="8">
        <v>116.19</v>
      </c>
      <c r="K221" s="7">
        <f t="shared" si="4"/>
        <v>2539.1799999999998</v>
      </c>
    </row>
    <row r="222" spans="1:12">
      <c r="A222" s="1" t="s">
        <v>74</v>
      </c>
      <c r="B222" s="2" t="s">
        <v>101</v>
      </c>
      <c r="C222" s="3" t="s">
        <v>191</v>
      </c>
      <c r="D222" s="5">
        <v>85792.71</v>
      </c>
      <c r="E222" s="5">
        <v>33947.760000000002</v>
      </c>
      <c r="F222" s="5">
        <v>14824.94</v>
      </c>
      <c r="G222" s="8">
        <v>18963.54</v>
      </c>
      <c r="K222" s="7">
        <f t="shared" si="4"/>
        <v>153528.95000000001</v>
      </c>
      <c r="L222" s="14">
        <f>K222+K223</f>
        <v>187059.32</v>
      </c>
    </row>
    <row r="223" spans="1:12">
      <c r="C223" s="3" t="s">
        <v>192</v>
      </c>
      <c r="D223" s="5">
        <v>11058.14</v>
      </c>
      <c r="E223" s="5">
        <v>11971.37</v>
      </c>
      <c r="F223" s="5">
        <v>4471.2299999999996</v>
      </c>
      <c r="G223" s="8">
        <v>6029.63</v>
      </c>
      <c r="K223" s="7">
        <f t="shared" si="4"/>
        <v>33530.370000000003</v>
      </c>
    </row>
    <row r="224" spans="1:12">
      <c r="A224" s="6" t="s">
        <v>213</v>
      </c>
      <c r="B224" t="s">
        <v>214</v>
      </c>
      <c r="C224" s="3" t="s">
        <v>212</v>
      </c>
      <c r="E224" s="5">
        <v>173813.62</v>
      </c>
      <c r="F224" s="5">
        <v>43289.05</v>
      </c>
      <c r="G224" s="8">
        <v>208922.51</v>
      </c>
      <c r="K224" s="7">
        <f t="shared" si="4"/>
        <v>426025.18</v>
      </c>
      <c r="L224" s="14">
        <f>K224</f>
        <v>426025.18</v>
      </c>
    </row>
    <row r="225" spans="1:12">
      <c r="A225" s="1" t="s">
        <v>75</v>
      </c>
      <c r="B225" s="2" t="s">
        <v>145</v>
      </c>
      <c r="C225" s="3" t="s">
        <v>191</v>
      </c>
      <c r="D225" s="5">
        <v>4395.2700000000004</v>
      </c>
      <c r="E225" s="5">
        <v>71057.899999999994</v>
      </c>
      <c r="F225" s="5">
        <v>459.56</v>
      </c>
      <c r="K225" s="7">
        <f t="shared" si="4"/>
        <v>75912.73</v>
      </c>
      <c r="L225" s="14">
        <f>K225</f>
        <v>75912.73</v>
      </c>
    </row>
    <row r="226" spans="1:12">
      <c r="A226" s="1" t="s">
        <v>76</v>
      </c>
      <c r="B226" s="2" t="s">
        <v>113</v>
      </c>
      <c r="C226" s="3" t="s">
        <v>189</v>
      </c>
      <c r="D226" s="5">
        <v>317.23</v>
      </c>
      <c r="E226" s="5">
        <v>160.44</v>
      </c>
      <c r="G226" s="8">
        <v>105.94999999999999</v>
      </c>
      <c r="K226" s="7">
        <f t="shared" si="4"/>
        <v>583.62</v>
      </c>
      <c r="L226" s="14">
        <f>K226+K227</f>
        <v>51688.29</v>
      </c>
    </row>
    <row r="227" spans="1:12">
      <c r="C227" s="3" t="s">
        <v>203</v>
      </c>
      <c r="D227" s="5">
        <v>17481.41</v>
      </c>
      <c r="E227" s="5">
        <v>11875.75</v>
      </c>
      <c r="F227" s="5">
        <v>9581.1899999999987</v>
      </c>
      <c r="G227" s="8">
        <v>12166.319999999998</v>
      </c>
      <c r="K227" s="7">
        <f t="shared" si="4"/>
        <v>51104.67</v>
      </c>
    </row>
    <row r="228" spans="1:12">
      <c r="A228" s="1" t="s">
        <v>77</v>
      </c>
      <c r="B228" s="2" t="s">
        <v>146</v>
      </c>
      <c r="C228" s="3" t="s">
        <v>204</v>
      </c>
      <c r="D228" s="5">
        <v>1294290.7</v>
      </c>
      <c r="E228" s="5">
        <v>1128706.57</v>
      </c>
      <c r="F228" s="5">
        <v>1121013.7200000009</v>
      </c>
      <c r="G228" s="8">
        <v>1104337.9300000006</v>
      </c>
      <c r="K228" s="7">
        <f t="shared" si="4"/>
        <v>4648348.9200000018</v>
      </c>
      <c r="L228" s="14">
        <f>K228+K229</f>
        <v>4648964.4200000018</v>
      </c>
    </row>
    <row r="229" spans="1:12">
      <c r="A229" s="1"/>
      <c r="B229" s="2"/>
      <c r="C229" s="3" t="s">
        <v>181</v>
      </c>
      <c r="E229" s="5">
        <v>559.26</v>
      </c>
      <c r="F229" s="5">
        <v>56.24</v>
      </c>
      <c r="K229" s="7">
        <f t="shared" si="4"/>
        <v>615.5</v>
      </c>
    </row>
    <row r="230" spans="1:12">
      <c r="A230" s="1">
        <v>5402</v>
      </c>
      <c r="B230" s="2" t="s">
        <v>233</v>
      </c>
      <c r="C230" s="3" t="s">
        <v>217</v>
      </c>
      <c r="F230" s="5">
        <v>31641.8</v>
      </c>
      <c r="G230" s="8">
        <v>43237.2</v>
      </c>
      <c r="K230" s="7">
        <f t="shared" si="4"/>
        <v>74879</v>
      </c>
      <c r="L230" s="14">
        <f>K230</f>
        <v>74879</v>
      </c>
    </row>
    <row r="231" spans="1:12">
      <c r="A231" s="1">
        <v>5404</v>
      </c>
      <c r="B231" s="2" t="s">
        <v>147</v>
      </c>
      <c r="C231" s="3" t="s">
        <v>190</v>
      </c>
      <c r="D231" s="5">
        <v>24931.02</v>
      </c>
      <c r="E231" s="5">
        <v>205452.4</v>
      </c>
      <c r="F231" s="5">
        <v>28406.78</v>
      </c>
      <c r="G231" s="8">
        <v>56377.39</v>
      </c>
      <c r="K231" s="7">
        <f t="shared" si="4"/>
        <v>315167.58999999997</v>
      </c>
      <c r="L231" s="14">
        <f>K231</f>
        <v>315167.58999999997</v>
      </c>
    </row>
    <row r="232" spans="1:12">
      <c r="A232" s="1" t="s">
        <v>78</v>
      </c>
      <c r="B232" s="2" t="s">
        <v>114</v>
      </c>
      <c r="C232" s="3" t="s">
        <v>196</v>
      </c>
      <c r="D232" s="5">
        <v>31068.26</v>
      </c>
      <c r="E232" s="5">
        <v>25041.42</v>
      </c>
      <c r="F232" s="5">
        <v>25041.42</v>
      </c>
      <c r="G232" s="8">
        <v>25064.659999999996</v>
      </c>
      <c r="K232" s="7">
        <f t="shared" si="4"/>
        <v>106215.75999999998</v>
      </c>
      <c r="L232" s="14">
        <f>K232+K233+K234+K235+K236+K237+K238+K239+K240</f>
        <v>131616.95999999996</v>
      </c>
    </row>
    <row r="233" spans="1:12">
      <c r="C233" s="3" t="s">
        <v>193</v>
      </c>
      <c r="D233" s="5">
        <v>2</v>
      </c>
      <c r="E233" s="5">
        <v>10</v>
      </c>
      <c r="F233" s="5">
        <v>2</v>
      </c>
      <c r="G233" s="8">
        <v>10</v>
      </c>
      <c r="K233" s="7">
        <f t="shared" si="4"/>
        <v>24</v>
      </c>
    </row>
    <row r="234" spans="1:12">
      <c r="C234" s="2" t="s">
        <v>225</v>
      </c>
      <c r="G234" s="8">
        <v>39.29</v>
      </c>
      <c r="K234" s="7">
        <f t="shared" si="4"/>
        <v>39.29</v>
      </c>
    </row>
    <row r="235" spans="1:12">
      <c r="C235" s="3" t="s">
        <v>188</v>
      </c>
      <c r="D235" s="5">
        <v>116</v>
      </c>
      <c r="E235" s="5">
        <v>44</v>
      </c>
      <c r="F235" s="5">
        <v>34</v>
      </c>
      <c r="G235" s="8">
        <v>44</v>
      </c>
      <c r="K235" s="7">
        <f t="shared" si="4"/>
        <v>238</v>
      </c>
    </row>
    <row r="236" spans="1:12">
      <c r="C236" s="3" t="s">
        <v>199</v>
      </c>
      <c r="D236" s="5">
        <v>48</v>
      </c>
      <c r="E236" s="5">
        <v>1279.5</v>
      </c>
      <c r="F236" s="5">
        <v>933.22</v>
      </c>
      <c r="G236" s="8">
        <v>32</v>
      </c>
      <c r="K236" s="7">
        <f t="shared" si="4"/>
        <v>2292.7200000000003</v>
      </c>
    </row>
    <row r="237" spans="1:12">
      <c r="C237" s="3" t="s">
        <v>181</v>
      </c>
      <c r="D237" s="5">
        <v>128</v>
      </c>
      <c r="E237" s="5">
        <v>36</v>
      </c>
      <c r="F237" s="5">
        <v>92</v>
      </c>
      <c r="G237" s="8">
        <v>96</v>
      </c>
      <c r="K237" s="7">
        <f t="shared" si="4"/>
        <v>352</v>
      </c>
    </row>
    <row r="238" spans="1:12">
      <c r="C238" s="3" t="s">
        <v>191</v>
      </c>
      <c r="D238" s="5">
        <v>2</v>
      </c>
      <c r="K238" s="7">
        <f t="shared" si="4"/>
        <v>2</v>
      </c>
    </row>
    <row r="239" spans="1:12">
      <c r="C239" s="3" t="s">
        <v>211</v>
      </c>
      <c r="E239" s="5">
        <v>7663.91</v>
      </c>
      <c r="F239" s="5">
        <v>7908.6900000000005</v>
      </c>
      <c r="G239" s="8">
        <v>4029</v>
      </c>
      <c r="K239" s="7">
        <f t="shared" si="4"/>
        <v>19601.599999999999</v>
      </c>
    </row>
    <row r="240" spans="1:12">
      <c r="C240" s="3" t="s">
        <v>194</v>
      </c>
      <c r="D240" s="5">
        <v>938.66</v>
      </c>
      <c r="E240" s="5">
        <v>1120.26</v>
      </c>
      <c r="G240" s="8">
        <v>792.67</v>
      </c>
      <c r="K240" s="7">
        <f t="shared" si="4"/>
        <v>2851.59</v>
      </c>
    </row>
    <row r="241" spans="1:12">
      <c r="A241" s="1" t="s">
        <v>79</v>
      </c>
      <c r="B241" s="2" t="s">
        <v>144</v>
      </c>
      <c r="C241" s="3" t="s">
        <v>193</v>
      </c>
      <c r="D241" s="5">
        <v>2663.95</v>
      </c>
      <c r="E241" s="5">
        <v>15332.31</v>
      </c>
      <c r="F241" s="5">
        <v>2663.95</v>
      </c>
      <c r="G241" s="8">
        <v>20886.210000000003</v>
      </c>
      <c r="K241" s="7">
        <f t="shared" si="4"/>
        <v>41546.42</v>
      </c>
      <c r="L241" s="14">
        <f>K241+K242+K243+K244+K245+K246+K247+K248+K249+K250</f>
        <v>601043.32999999996</v>
      </c>
    </row>
    <row r="242" spans="1:12">
      <c r="A242" s="1"/>
      <c r="B242" s="2"/>
      <c r="C242" s="2" t="s">
        <v>237</v>
      </c>
      <c r="G242" s="8">
        <v>56653.57</v>
      </c>
      <c r="K242" s="7">
        <f t="shared" si="4"/>
        <v>56653.57</v>
      </c>
    </row>
    <row r="243" spans="1:12">
      <c r="C243" s="3" t="s">
        <v>188</v>
      </c>
      <c r="D243" s="5">
        <v>37073.35</v>
      </c>
      <c r="F243" s="5">
        <v>1946.19</v>
      </c>
      <c r="G243" s="8">
        <v>4932.4000000000005</v>
      </c>
      <c r="K243" s="7">
        <f t="shared" si="4"/>
        <v>43951.94</v>
      </c>
    </row>
    <row r="244" spans="1:12">
      <c r="C244" s="3" t="s">
        <v>205</v>
      </c>
      <c r="D244" s="5">
        <v>129238.48</v>
      </c>
      <c r="E244" s="5">
        <v>73913.570000000007</v>
      </c>
      <c r="F244" s="5">
        <v>127608.76999999999</v>
      </c>
      <c r="G244" s="8">
        <v>83917.129999999976</v>
      </c>
      <c r="K244" s="7">
        <f t="shared" si="4"/>
        <v>414677.94999999995</v>
      </c>
    </row>
    <row r="245" spans="1:12">
      <c r="C245" s="3" t="s">
        <v>200</v>
      </c>
      <c r="D245" s="5">
        <v>3486</v>
      </c>
      <c r="E245" s="5">
        <v>10458</v>
      </c>
      <c r="F245" s="5">
        <v>10985.05</v>
      </c>
      <c r="G245" s="8">
        <v>10458</v>
      </c>
      <c r="K245" s="7">
        <f t="shared" si="4"/>
        <v>35387.050000000003</v>
      </c>
    </row>
    <row r="246" spans="1:12">
      <c r="C246" s="3" t="s">
        <v>191</v>
      </c>
      <c r="D246" s="5">
        <v>96</v>
      </c>
      <c r="K246" s="7">
        <f t="shared" si="4"/>
        <v>96</v>
      </c>
    </row>
    <row r="247" spans="1:12">
      <c r="C247" s="3" t="s">
        <v>184</v>
      </c>
      <c r="E247" s="5">
        <v>109.29</v>
      </c>
      <c r="K247" s="7">
        <f t="shared" si="4"/>
        <v>109.29</v>
      </c>
    </row>
    <row r="248" spans="1:12">
      <c r="C248" s="3" t="s">
        <v>194</v>
      </c>
      <c r="D248" s="5">
        <v>671.31</v>
      </c>
      <c r="E248" s="5">
        <v>487.31</v>
      </c>
      <c r="G248" s="8">
        <v>2681.47</v>
      </c>
      <c r="K248" s="7">
        <f t="shared" si="4"/>
        <v>3840.0899999999997</v>
      </c>
    </row>
    <row r="249" spans="1:12">
      <c r="C249" s="3" t="s">
        <v>198</v>
      </c>
      <c r="F249" s="5">
        <v>1366.75</v>
      </c>
      <c r="K249" s="7">
        <f t="shared" si="4"/>
        <v>1366.75</v>
      </c>
    </row>
    <row r="250" spans="1:12">
      <c r="C250" s="3" t="s">
        <v>192</v>
      </c>
      <c r="E250" s="5">
        <v>9.6</v>
      </c>
      <c r="G250" s="8">
        <v>3404.67</v>
      </c>
      <c r="K250" s="7">
        <f t="shared" si="4"/>
        <v>3414.27</v>
      </c>
    </row>
    <row r="251" spans="1:12">
      <c r="A251" s="1" t="s">
        <v>80</v>
      </c>
      <c r="B251" s="2" t="s">
        <v>123</v>
      </c>
      <c r="C251" s="3" t="s">
        <v>183</v>
      </c>
      <c r="D251" s="5">
        <v>5726.15</v>
      </c>
      <c r="K251" s="7">
        <f t="shared" si="4"/>
        <v>5726.15</v>
      </c>
      <c r="L251" s="14">
        <f>K251+K252+K253</f>
        <v>9452.2099999999991</v>
      </c>
    </row>
    <row r="252" spans="1:12">
      <c r="A252" s="1"/>
      <c r="B252" s="2"/>
      <c r="C252" s="2" t="s">
        <v>238</v>
      </c>
      <c r="G252" s="8">
        <v>1937.56</v>
      </c>
      <c r="K252" s="7">
        <f t="shared" si="4"/>
        <v>1937.56</v>
      </c>
    </row>
    <row r="253" spans="1:12">
      <c r="C253" s="3" t="s">
        <v>198</v>
      </c>
      <c r="D253" s="5">
        <v>448.34</v>
      </c>
      <c r="E253" s="5">
        <v>445.26</v>
      </c>
      <c r="F253" s="5">
        <v>440.04000000000008</v>
      </c>
      <c r="G253" s="8">
        <v>454.86000000000013</v>
      </c>
      <c r="K253" s="7">
        <f t="shared" si="4"/>
        <v>1788.5</v>
      </c>
    </row>
    <row r="254" spans="1:12">
      <c r="A254" s="1" t="s">
        <v>81</v>
      </c>
      <c r="B254" s="2" t="s">
        <v>120</v>
      </c>
      <c r="C254" s="3" t="s">
        <v>206</v>
      </c>
      <c r="D254" s="5">
        <v>23278.59</v>
      </c>
      <c r="E254" s="5">
        <v>30442.400000000001</v>
      </c>
      <c r="F254" s="5">
        <v>22443.070000000003</v>
      </c>
      <c r="G254" s="8">
        <v>16017.019999999999</v>
      </c>
      <c r="K254" s="7">
        <f t="shared" si="4"/>
        <v>92181.080000000016</v>
      </c>
      <c r="L254" s="14">
        <f>K254+K255</f>
        <v>92676.74000000002</v>
      </c>
    </row>
    <row r="255" spans="1:12">
      <c r="A255" s="1"/>
      <c r="B255" s="2"/>
      <c r="C255" s="3" t="s">
        <v>187</v>
      </c>
      <c r="E255" s="5">
        <v>183.49</v>
      </c>
      <c r="F255" s="5">
        <v>312.17</v>
      </c>
      <c r="K255" s="7">
        <f t="shared" si="4"/>
        <v>495.66</v>
      </c>
    </row>
    <row r="256" spans="1:12">
      <c r="A256" s="1" t="s">
        <v>82</v>
      </c>
      <c r="B256" s="2" t="s">
        <v>169</v>
      </c>
      <c r="C256" s="3" t="s">
        <v>187</v>
      </c>
      <c r="D256" s="5">
        <v>217468.68</v>
      </c>
      <c r="E256" s="5">
        <v>191134.6</v>
      </c>
      <c r="F256" s="5">
        <v>160587.30000000002</v>
      </c>
      <c r="G256" s="8">
        <v>199515.26</v>
      </c>
      <c r="K256" s="7">
        <f t="shared" si="4"/>
        <v>768705.84000000008</v>
      </c>
      <c r="L256" s="14">
        <f>K256+K257</f>
        <v>769231.87000000011</v>
      </c>
    </row>
    <row r="257" spans="1:12">
      <c r="A257" s="1"/>
      <c r="B257" s="2"/>
      <c r="C257" s="3" t="s">
        <v>198</v>
      </c>
      <c r="F257" s="5">
        <v>56.92</v>
      </c>
      <c r="G257" s="8">
        <v>469.11</v>
      </c>
      <c r="K257" s="7">
        <f t="shared" si="4"/>
        <v>526.03</v>
      </c>
    </row>
    <row r="258" spans="1:12">
      <c r="A258" s="1" t="s">
        <v>83</v>
      </c>
      <c r="B258" s="2" t="s">
        <v>137</v>
      </c>
      <c r="C258" s="3" t="s">
        <v>193</v>
      </c>
      <c r="D258" s="5">
        <v>1192.48</v>
      </c>
      <c r="E258" s="5">
        <v>6837.69</v>
      </c>
      <c r="F258" s="5">
        <v>1192.48</v>
      </c>
      <c r="G258" s="8">
        <v>9306.74</v>
      </c>
      <c r="K258" s="7">
        <f t="shared" si="4"/>
        <v>18529.39</v>
      </c>
      <c r="L258" s="14">
        <f>K258+K259+K260+K261+K262</f>
        <v>647126.10000000009</v>
      </c>
    </row>
    <row r="259" spans="1:12">
      <c r="A259" s="1"/>
      <c r="B259" s="2"/>
      <c r="C259" s="2" t="s">
        <v>237</v>
      </c>
      <c r="G259" s="8">
        <v>24983.59</v>
      </c>
      <c r="K259" s="7">
        <f t="shared" si="4"/>
        <v>24983.59</v>
      </c>
    </row>
    <row r="260" spans="1:12">
      <c r="C260" s="3" t="s">
        <v>188</v>
      </c>
      <c r="D260" s="5">
        <v>16661.07</v>
      </c>
      <c r="K260" s="7">
        <f t="shared" si="4"/>
        <v>16661.07</v>
      </c>
    </row>
    <row r="261" spans="1:12">
      <c r="C261" s="3" t="s">
        <v>200</v>
      </c>
      <c r="D261" s="5">
        <v>11109.18</v>
      </c>
      <c r="E261" s="5">
        <v>4137.18</v>
      </c>
      <c r="F261" s="5">
        <v>4358.2700000000004</v>
      </c>
      <c r="G261" s="8">
        <v>4137.18</v>
      </c>
      <c r="K261" s="7">
        <f t="shared" si="4"/>
        <v>23741.81</v>
      </c>
    </row>
    <row r="262" spans="1:12">
      <c r="C262" s="3" t="s">
        <v>184</v>
      </c>
      <c r="D262" s="5">
        <v>132230.65</v>
      </c>
      <c r="E262" s="5">
        <v>130148.42</v>
      </c>
      <c r="F262" s="5">
        <v>149028.14000000001</v>
      </c>
      <c r="G262" s="8">
        <v>151803.03000000012</v>
      </c>
      <c r="K262" s="7">
        <f t="shared" si="4"/>
        <v>563210.24000000011</v>
      </c>
    </row>
    <row r="263" spans="1:12">
      <c r="A263" s="1" t="s">
        <v>84</v>
      </c>
      <c r="B263" s="2" t="s">
        <v>172</v>
      </c>
      <c r="C263" s="3" t="s">
        <v>184</v>
      </c>
      <c r="D263" s="5">
        <v>3706.8</v>
      </c>
      <c r="E263" s="5">
        <v>11954.02</v>
      </c>
      <c r="F263" s="5">
        <v>3023.8399999999997</v>
      </c>
      <c r="G263" s="8">
        <v>1439.6799999999998</v>
      </c>
      <c r="K263" s="7">
        <f t="shared" ref="K263:K284" si="5">D263+E263+F263+G263</f>
        <v>20124.34</v>
      </c>
      <c r="L263" s="14">
        <f>K263</f>
        <v>20124.34</v>
      </c>
    </row>
    <row r="264" spans="1:12">
      <c r="A264" s="1" t="s">
        <v>85</v>
      </c>
      <c r="B264" s="2" t="s">
        <v>112</v>
      </c>
      <c r="C264" s="3" t="s">
        <v>199</v>
      </c>
      <c r="D264" s="5">
        <v>21745.66</v>
      </c>
      <c r="E264" s="5">
        <v>22195.66</v>
      </c>
      <c r="F264" s="5">
        <v>31139.32</v>
      </c>
      <c r="G264" s="8">
        <v>31132.07</v>
      </c>
      <c r="K264" s="7">
        <f t="shared" si="5"/>
        <v>106212.70999999999</v>
      </c>
      <c r="L264" s="14">
        <f>K264+K265+K266+K267+K268+K269</f>
        <v>320035.25999999995</v>
      </c>
    </row>
    <row r="265" spans="1:12">
      <c r="A265" s="1"/>
      <c r="B265" s="2"/>
      <c r="C265" s="2" t="s">
        <v>239</v>
      </c>
      <c r="G265" s="8">
        <v>533.33000000000004</v>
      </c>
      <c r="K265" s="7">
        <f t="shared" si="5"/>
        <v>533.33000000000004</v>
      </c>
    </row>
    <row r="266" spans="1:12">
      <c r="C266" s="3" t="s">
        <v>198</v>
      </c>
      <c r="D266" s="5">
        <v>544.20000000000005</v>
      </c>
      <c r="K266" s="7">
        <f t="shared" si="5"/>
        <v>544.20000000000005</v>
      </c>
    </row>
    <row r="267" spans="1:12">
      <c r="C267" s="3" t="s">
        <v>191</v>
      </c>
      <c r="D267" s="5">
        <v>13032.34</v>
      </c>
      <c r="E267" s="5">
        <v>50724.61</v>
      </c>
      <c r="F267" s="5">
        <v>49445.17</v>
      </c>
      <c r="G267" s="8">
        <v>88901.959999999992</v>
      </c>
      <c r="K267" s="7">
        <f t="shared" si="5"/>
        <v>202104.08</v>
      </c>
    </row>
    <row r="268" spans="1:12">
      <c r="C268" s="3" t="s">
        <v>194</v>
      </c>
      <c r="D268" s="5">
        <v>1172.0999999999999</v>
      </c>
      <c r="E268" s="5">
        <v>13.2</v>
      </c>
      <c r="G268" s="8">
        <v>1447.66</v>
      </c>
      <c r="K268" s="7">
        <f t="shared" si="5"/>
        <v>2632.96</v>
      </c>
    </row>
    <row r="269" spans="1:12">
      <c r="C269" s="3" t="s">
        <v>192</v>
      </c>
      <c r="D269" s="5">
        <v>2123.64</v>
      </c>
      <c r="E269" s="5">
        <v>2130.85</v>
      </c>
      <c r="F269" s="5">
        <v>1071.1099999999999</v>
      </c>
      <c r="G269" s="8">
        <v>2682.38</v>
      </c>
      <c r="K269" s="7">
        <f t="shared" si="5"/>
        <v>8007.98</v>
      </c>
    </row>
    <row r="270" spans="1:12">
      <c r="A270" s="1" t="s">
        <v>86</v>
      </c>
      <c r="B270" s="2" t="s">
        <v>142</v>
      </c>
      <c r="C270" s="3" t="s">
        <v>197</v>
      </c>
      <c r="D270" s="5">
        <v>13723.39</v>
      </c>
      <c r="F270" s="5">
        <v>19172.829999999998</v>
      </c>
      <c r="K270" s="7">
        <f t="shared" si="5"/>
        <v>32896.22</v>
      </c>
      <c r="L270" s="14">
        <f>K270+K271+K272+K273</f>
        <v>4360554.74</v>
      </c>
    </row>
    <row r="271" spans="1:12">
      <c r="C271" s="3" t="s">
        <v>191</v>
      </c>
      <c r="D271" s="5">
        <v>686212.18</v>
      </c>
      <c r="E271" s="5">
        <v>971766.13</v>
      </c>
      <c r="F271" s="5">
        <v>664140.59</v>
      </c>
      <c r="G271" s="8">
        <v>1349499.8600000003</v>
      </c>
      <c r="K271" s="7">
        <f t="shared" si="5"/>
        <v>3671618.7600000002</v>
      </c>
    </row>
    <row r="272" spans="1:12">
      <c r="C272" s="2" t="s">
        <v>232</v>
      </c>
      <c r="F272" s="5">
        <v>234.8</v>
      </c>
      <c r="G272" s="8">
        <v>260</v>
      </c>
      <c r="K272" s="7">
        <f t="shared" si="5"/>
        <v>494.8</v>
      </c>
    </row>
    <row r="273" spans="1:12">
      <c r="C273" s="3" t="s">
        <v>192</v>
      </c>
      <c r="D273" s="5">
        <v>149600.67000000001</v>
      </c>
      <c r="E273" s="5">
        <v>62941.5</v>
      </c>
      <c r="F273" s="5">
        <v>183400.13</v>
      </c>
      <c r="G273" s="8">
        <v>259602.66</v>
      </c>
      <c r="K273" s="7">
        <f t="shared" si="5"/>
        <v>655544.96000000008</v>
      </c>
    </row>
    <row r="274" spans="1:12">
      <c r="A274" s="1" t="s">
        <v>87</v>
      </c>
      <c r="B274" s="2" t="s">
        <v>119</v>
      </c>
      <c r="C274" s="3" t="s">
        <v>191</v>
      </c>
      <c r="D274" s="5">
        <v>84903.32</v>
      </c>
      <c r="E274" s="5">
        <v>374498.24</v>
      </c>
      <c r="F274" s="5">
        <v>64830.78</v>
      </c>
      <c r="G274" s="8">
        <v>174794.23999999999</v>
      </c>
      <c r="K274" s="7">
        <f t="shared" si="5"/>
        <v>699026.58</v>
      </c>
      <c r="L274" s="14">
        <f>K274+K275</f>
        <v>850851.03999999992</v>
      </c>
    </row>
    <row r="275" spans="1:12">
      <c r="C275" s="3" t="s">
        <v>192</v>
      </c>
      <c r="D275" s="5">
        <v>18405.84</v>
      </c>
      <c r="E275" s="5">
        <v>77528.03</v>
      </c>
      <c r="F275" s="5">
        <v>7693.71</v>
      </c>
      <c r="G275" s="8">
        <v>48196.88</v>
      </c>
      <c r="K275" s="7">
        <f t="shared" si="5"/>
        <v>151824.46</v>
      </c>
    </row>
    <row r="276" spans="1:12">
      <c r="A276" s="1" t="s">
        <v>88</v>
      </c>
      <c r="B276" s="2" t="s">
        <v>157</v>
      </c>
      <c r="C276" s="3" t="s">
        <v>191</v>
      </c>
      <c r="D276" s="5">
        <v>7577.18</v>
      </c>
      <c r="E276" s="5">
        <v>31899.94</v>
      </c>
      <c r="F276" s="5">
        <v>50390.8</v>
      </c>
      <c r="G276" s="8">
        <v>54808.25</v>
      </c>
      <c r="K276" s="7">
        <f t="shared" si="5"/>
        <v>144676.16999999998</v>
      </c>
      <c r="L276" s="14">
        <f>K276+K277</f>
        <v>175749.53999999998</v>
      </c>
    </row>
    <row r="277" spans="1:12">
      <c r="C277" s="3" t="s">
        <v>192</v>
      </c>
      <c r="D277" s="5">
        <v>1457.3</v>
      </c>
      <c r="E277" s="5">
        <v>4255.3500000000004</v>
      </c>
      <c r="F277" s="5">
        <v>4697.51</v>
      </c>
      <c r="G277" s="8">
        <v>20663.21</v>
      </c>
      <c r="K277" s="7">
        <f t="shared" si="5"/>
        <v>31073.37</v>
      </c>
    </row>
    <row r="278" spans="1:12">
      <c r="A278" s="1" t="s">
        <v>89</v>
      </c>
      <c r="B278" s="2" t="s">
        <v>109</v>
      </c>
      <c r="C278" s="3" t="s">
        <v>191</v>
      </c>
      <c r="D278" s="5">
        <v>19681.36</v>
      </c>
      <c r="E278" s="5">
        <v>25437.27</v>
      </c>
      <c r="F278" s="5">
        <v>42730.42</v>
      </c>
      <c r="G278" s="8">
        <v>65692.25</v>
      </c>
      <c r="K278" s="7">
        <f t="shared" si="5"/>
        <v>153541.29999999999</v>
      </c>
      <c r="L278" s="14">
        <f>K278+K279</f>
        <v>179579.81</v>
      </c>
    </row>
    <row r="279" spans="1:12">
      <c r="C279" s="3" t="s">
        <v>192</v>
      </c>
      <c r="D279" s="5">
        <v>2545.71</v>
      </c>
      <c r="E279" s="5">
        <v>4365.95</v>
      </c>
      <c r="F279" s="5">
        <v>1820.59</v>
      </c>
      <c r="G279" s="8">
        <v>17306.259999999998</v>
      </c>
      <c r="K279" s="7">
        <f t="shared" si="5"/>
        <v>26038.51</v>
      </c>
    </row>
    <row r="280" spans="1:12">
      <c r="A280" s="1" t="s">
        <v>90</v>
      </c>
      <c r="B280" s="2" t="s">
        <v>143</v>
      </c>
      <c r="C280" s="3" t="s">
        <v>191</v>
      </c>
      <c r="D280" s="5">
        <v>35466.620000000003</v>
      </c>
      <c r="E280" s="5">
        <v>25020.73</v>
      </c>
      <c r="F280" s="5">
        <v>17239.62</v>
      </c>
      <c r="G280" s="8">
        <v>86495.64</v>
      </c>
      <c r="K280" s="7">
        <f t="shared" si="5"/>
        <v>164222.60999999999</v>
      </c>
      <c r="L280" s="14">
        <f>K280+K281</f>
        <v>186293.08</v>
      </c>
    </row>
    <row r="281" spans="1:12">
      <c r="C281" s="3" t="s">
        <v>192</v>
      </c>
      <c r="D281" s="5">
        <v>5720.62</v>
      </c>
      <c r="E281" s="5">
        <v>7094.18</v>
      </c>
      <c r="F281" s="5">
        <v>989.98</v>
      </c>
      <c r="G281" s="8">
        <v>8265.69</v>
      </c>
      <c r="K281" s="7">
        <f t="shared" si="5"/>
        <v>22070.47</v>
      </c>
    </row>
    <row r="282" spans="1:12">
      <c r="A282" s="1" t="s">
        <v>91</v>
      </c>
      <c r="B282" s="2" t="s">
        <v>139</v>
      </c>
      <c r="C282" s="3" t="s">
        <v>189</v>
      </c>
      <c r="D282" s="5">
        <v>178.03</v>
      </c>
      <c r="K282" s="7">
        <f t="shared" si="5"/>
        <v>178.03</v>
      </c>
      <c r="L282" s="14">
        <f>K282+K283</f>
        <v>47361.73</v>
      </c>
    </row>
    <row r="283" spans="1:12">
      <c r="C283" s="3" t="s">
        <v>202</v>
      </c>
      <c r="D283" s="5">
        <v>22025.21</v>
      </c>
      <c r="E283" s="5">
        <v>4010.15</v>
      </c>
      <c r="F283" s="5">
        <v>16717.11</v>
      </c>
      <c r="G283" s="8">
        <v>4431.2300000000005</v>
      </c>
      <c r="K283" s="7">
        <f t="shared" si="5"/>
        <v>47183.700000000004</v>
      </c>
    </row>
    <row r="284" spans="1:12">
      <c r="A284" s="6" t="s">
        <v>215</v>
      </c>
      <c r="B284" t="s">
        <v>216</v>
      </c>
      <c r="C284" s="3" t="s">
        <v>212</v>
      </c>
      <c r="E284" s="5">
        <v>919642.41</v>
      </c>
      <c r="F284" s="5">
        <v>155806.79</v>
      </c>
      <c r="G284" s="8">
        <v>734536.69</v>
      </c>
      <c r="K284" s="7">
        <f t="shared" si="5"/>
        <v>1809985.89</v>
      </c>
      <c r="L284" s="14">
        <f>K284</f>
        <v>1809985.89</v>
      </c>
    </row>
    <row r="285" spans="1:12" s="10" customFormat="1">
      <c r="B285" s="11" t="s">
        <v>6</v>
      </c>
      <c r="D285" s="9">
        <f>SUM(D6:D283)</f>
        <v>41967057.820000015</v>
      </c>
      <c r="E285" s="9">
        <f>SUM(E6:E284)</f>
        <v>39319350.549999975</v>
      </c>
      <c r="F285" s="9">
        <f>SUM(F5:F284)</f>
        <v>36892299.190000005</v>
      </c>
      <c r="G285" s="9">
        <f>SUM(G5:G284)</f>
        <v>38228808.590000004</v>
      </c>
      <c r="K285" s="12">
        <f>SUM(K6:K284)</f>
        <v>156407516.14999998</v>
      </c>
      <c r="L285" s="12">
        <f>SUM(L6:L284)</f>
        <v>156407516.14999998</v>
      </c>
    </row>
    <row r="286" spans="1:12">
      <c r="K286" s="7"/>
    </row>
  </sheetData>
  <autoFilter ref="A4:H285">
    <filterColumn colId="2"/>
  </autoFilter>
  <mergeCells count="1">
    <mergeCell ref="A2:L2"/>
  </mergeCells>
  <pageMargins left="0.70866141732283472" right="0.70866141732283472" top="0.74803149606299213" bottom="0.74803149606299213" header="0.31496062992125984" footer="0.31496062992125984"/>
  <pageSetup paperSize="9" scale="65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TOTALE</vt:lpstr>
      <vt:lpstr>TOTALE!Titoli_stampa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Gazzotti</dc:creator>
  <cp:lastModifiedBy>Tesla</cp:lastModifiedBy>
  <cp:lastPrinted>2018-01-25T15:47:43Z</cp:lastPrinted>
  <dcterms:created xsi:type="dcterms:W3CDTF">2018-01-22T09:16:42Z</dcterms:created>
  <dcterms:modified xsi:type="dcterms:W3CDTF">2018-01-25T15:47:46Z</dcterms:modified>
</cp:coreProperties>
</file>